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22020" windowHeight="11904"/>
  </bookViews>
  <sheets>
    <sheet name="Chart1" sheetId="4" r:id="rId1"/>
    <sheet name="small_deform2" sheetId="1" r:id="rId2"/>
    <sheet name="expected" sheetId="2" r:id="rId3"/>
  </sheets>
  <definedNames>
    <definedName name="small_deform2" localSheetId="1">small_deform2!$C$4:$L$105</definedName>
  </definedNames>
  <calcPr calcId="125725"/>
</workbook>
</file>

<file path=xl/calcChain.xml><?xml version="1.0" encoding="utf-8"?>
<calcChain xmlns="http://schemas.openxmlformats.org/spreadsheetml/2006/main">
  <c r="K4" i="2"/>
  <c r="D18" s="1"/>
  <c r="E18" s="1"/>
  <c r="C10"/>
  <c r="C11"/>
  <c r="C12"/>
  <c r="C13"/>
  <c r="C14"/>
  <c r="C15"/>
  <c r="C16"/>
  <c r="C17"/>
  <c r="C18"/>
  <c r="C19"/>
  <c r="D19"/>
  <c r="E19" s="1"/>
  <c r="C20"/>
  <c r="D20" s="1"/>
  <c r="E20" s="1"/>
  <c r="C21"/>
  <c r="D21" s="1"/>
  <c r="E21" s="1"/>
  <c r="C22"/>
  <c r="D22"/>
  <c r="E22" s="1"/>
  <c r="C23"/>
  <c r="D23" s="1"/>
  <c r="E23" s="1"/>
  <c r="C24"/>
  <c r="D24" s="1"/>
  <c r="E24" s="1"/>
  <c r="C25"/>
  <c r="D25" s="1"/>
  <c r="E25" s="1"/>
  <c r="C26"/>
  <c r="D26" s="1"/>
  <c r="E26" s="1"/>
  <c r="C27"/>
  <c r="D27" s="1"/>
  <c r="E27" s="1"/>
  <c r="C28"/>
  <c r="D28" s="1"/>
  <c r="E28" s="1"/>
  <c r="C29"/>
  <c r="D29"/>
  <c r="E29" s="1"/>
  <c r="C30"/>
  <c r="D30" s="1"/>
  <c r="E30" s="1"/>
  <c r="C31"/>
  <c r="D31" s="1"/>
  <c r="E31" s="1"/>
  <c r="C32"/>
  <c r="D32"/>
  <c r="E32" s="1"/>
  <c r="C33"/>
  <c r="D33" s="1"/>
  <c r="E33" s="1"/>
  <c r="C34"/>
  <c r="D34" s="1"/>
  <c r="E34" s="1"/>
  <c r="C35"/>
  <c r="D35" s="1"/>
  <c r="E35" s="1"/>
  <c r="C36"/>
  <c r="D36" s="1"/>
  <c r="E36" s="1"/>
  <c r="C37"/>
  <c r="D37" s="1"/>
  <c r="E37" s="1"/>
  <c r="C38"/>
  <c r="D38" s="1"/>
  <c r="E38" s="1"/>
  <c r="C39"/>
  <c r="D39" s="1"/>
  <c r="E39" s="1"/>
  <c r="C40"/>
  <c r="D40" s="1"/>
  <c r="E40" s="1"/>
  <c r="C41"/>
  <c r="D41" s="1"/>
  <c r="E41" s="1"/>
  <c r="C42"/>
  <c r="D42"/>
  <c r="E42" s="1"/>
  <c r="C43"/>
  <c r="D43"/>
  <c r="E43" s="1"/>
  <c r="C44"/>
  <c r="D44" s="1"/>
  <c r="E44" s="1"/>
  <c r="C45"/>
  <c r="D45" s="1"/>
  <c r="E45" s="1"/>
  <c r="C46"/>
  <c r="D46"/>
  <c r="E46" s="1"/>
  <c r="C47"/>
  <c r="D47" s="1"/>
  <c r="E47" s="1"/>
  <c r="C48"/>
  <c r="D48" s="1"/>
  <c r="E48" s="1"/>
  <c r="C49"/>
  <c r="D49" s="1"/>
  <c r="E49" s="1"/>
  <c r="C50"/>
  <c r="D50" s="1"/>
  <c r="E50" s="1"/>
  <c r="C51"/>
  <c r="D51" s="1"/>
  <c r="E51" s="1"/>
  <c r="C52"/>
  <c r="D52" s="1"/>
  <c r="E52" s="1"/>
  <c r="C53"/>
  <c r="D53"/>
  <c r="E53" s="1"/>
  <c r="C54"/>
  <c r="D54" s="1"/>
  <c r="E54" s="1"/>
  <c r="C55"/>
  <c r="D55" s="1"/>
  <c r="E55" s="1"/>
  <c r="C56"/>
  <c r="D56" s="1"/>
  <c r="E56" s="1"/>
  <c r="C57"/>
  <c r="D57" s="1"/>
  <c r="E57" s="1"/>
  <c r="C58"/>
  <c r="D58" s="1"/>
  <c r="E58" s="1"/>
  <c r="C59"/>
  <c r="D59" s="1"/>
  <c r="E59" s="1"/>
  <c r="C60"/>
  <c r="D60" s="1"/>
  <c r="E60" s="1"/>
  <c r="C61"/>
  <c r="D61" s="1"/>
  <c r="E61" s="1"/>
  <c r="C62"/>
  <c r="D62"/>
  <c r="E62" s="1"/>
  <c r="C63"/>
  <c r="D63" s="1"/>
  <c r="E63" s="1"/>
  <c r="C64"/>
  <c r="D64" s="1"/>
  <c r="E64" s="1"/>
  <c r="C65"/>
  <c r="D65" s="1"/>
  <c r="E65" s="1"/>
  <c r="C66"/>
  <c r="D66"/>
  <c r="E66" s="1"/>
  <c r="C67"/>
  <c r="D67"/>
  <c r="E67" s="1"/>
  <c r="C68"/>
  <c r="D68" s="1"/>
  <c r="E68" s="1"/>
  <c r="C69"/>
  <c r="D69" s="1"/>
  <c r="E69" s="1"/>
  <c r="B1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10"/>
  <c r="C9"/>
  <c r="D5"/>
  <c r="D3"/>
  <c r="N31" i="1"/>
  <c r="O31" s="1"/>
  <c r="N32"/>
  <c r="P32" s="1"/>
  <c r="N33"/>
  <c r="P33" s="1"/>
  <c r="N34"/>
  <c r="P34" s="1"/>
  <c r="N35"/>
  <c r="P35" s="1"/>
  <c r="N36"/>
  <c r="O36" s="1"/>
  <c r="N37"/>
  <c r="O37" s="1"/>
  <c r="N38"/>
  <c r="P38" s="1"/>
  <c r="N39"/>
  <c r="P39" s="1"/>
  <c r="N40"/>
  <c r="O40" s="1"/>
  <c r="N41"/>
  <c r="O41" s="1"/>
  <c r="N42"/>
  <c r="P42" s="1"/>
  <c r="N43"/>
  <c r="P43" s="1"/>
  <c r="N44"/>
  <c r="O44" s="1"/>
  <c r="N45"/>
  <c r="P45" s="1"/>
  <c r="N46"/>
  <c r="P46" s="1"/>
  <c r="N47"/>
  <c r="P47" s="1"/>
  <c r="N48"/>
  <c r="O48" s="1"/>
  <c r="N49"/>
  <c r="P49" s="1"/>
  <c r="N50"/>
  <c r="P50" s="1"/>
  <c r="N51"/>
  <c r="O51" s="1"/>
  <c r="N52"/>
  <c r="O52" s="1"/>
  <c r="N53"/>
  <c r="O53" s="1"/>
  <c r="N54"/>
  <c r="P54" s="1"/>
  <c r="N55"/>
  <c r="O55" s="1"/>
  <c r="N56"/>
  <c r="P56" s="1"/>
  <c r="N57"/>
  <c r="P57" s="1"/>
  <c r="N58"/>
  <c r="P58" s="1"/>
  <c r="N59"/>
  <c r="O59" s="1"/>
  <c r="N60"/>
  <c r="O60" s="1"/>
  <c r="N61"/>
  <c r="P61" s="1"/>
  <c r="N62"/>
  <c r="P62" s="1"/>
  <c r="N63"/>
  <c r="P63" s="1"/>
  <c r="N64"/>
  <c r="O64" s="1"/>
  <c r="N65"/>
  <c r="O65" s="1"/>
  <c r="N66"/>
  <c r="P66" s="1"/>
  <c r="N67"/>
  <c r="P67" s="1"/>
  <c r="N68"/>
  <c r="O68" s="1"/>
  <c r="N69"/>
  <c r="O69" s="1"/>
  <c r="N70"/>
  <c r="P70" s="1"/>
  <c r="N71"/>
  <c r="P71" s="1"/>
  <c r="N72"/>
  <c r="P72" s="1"/>
  <c r="N73"/>
  <c r="O73" s="1"/>
  <c r="N74"/>
  <c r="P74" s="1"/>
  <c r="N75"/>
  <c r="O75" s="1"/>
  <c r="N76"/>
  <c r="O76" s="1"/>
  <c r="N77"/>
  <c r="P77" s="1"/>
  <c r="N78"/>
  <c r="P78" s="1"/>
  <c r="N79"/>
  <c r="O79" s="1"/>
  <c r="N80"/>
  <c r="O80" s="1"/>
  <c r="N81"/>
  <c r="O81" s="1"/>
  <c r="N82"/>
  <c r="P82" s="1"/>
  <c r="N83"/>
  <c r="P83" s="1"/>
  <c r="N84"/>
  <c r="O84" s="1"/>
  <c r="N85"/>
  <c r="P85" s="1"/>
  <c r="N86"/>
  <c r="P86" s="1"/>
  <c r="N87"/>
  <c r="O87" s="1"/>
  <c r="N88"/>
  <c r="O88" s="1"/>
  <c r="N89"/>
  <c r="P89" s="1"/>
  <c r="N90"/>
  <c r="P90" s="1"/>
  <c r="N91"/>
  <c r="O91" s="1"/>
  <c r="N92"/>
  <c r="O92" s="1"/>
  <c r="N93"/>
  <c r="P93" s="1"/>
  <c r="N94"/>
  <c r="P94" s="1"/>
  <c r="N95"/>
  <c r="P95" s="1"/>
  <c r="N96"/>
  <c r="O96" s="1"/>
  <c r="N97"/>
  <c r="O97" s="1"/>
  <c r="N98"/>
  <c r="P98" s="1"/>
  <c r="N99"/>
  <c r="P99" s="1"/>
  <c r="N100"/>
  <c r="P100" s="1"/>
  <c r="N101"/>
  <c r="O101" s="1"/>
  <c r="N102"/>
  <c r="P102" s="1"/>
  <c r="N103"/>
  <c r="P103" s="1"/>
  <c r="N104"/>
  <c r="O104" s="1"/>
  <c r="N105"/>
  <c r="O105" s="1"/>
  <c r="N6"/>
  <c r="P6" s="1"/>
  <c r="N7"/>
  <c r="P7" s="1"/>
  <c r="N8"/>
  <c r="O8" s="1"/>
  <c r="N9"/>
  <c r="P9" s="1"/>
  <c r="N10"/>
  <c r="P10" s="1"/>
  <c r="N11"/>
  <c r="O11" s="1"/>
  <c r="N12"/>
  <c r="P12" s="1"/>
  <c r="N13"/>
  <c r="P13" s="1"/>
  <c r="N14"/>
  <c r="P14" s="1"/>
  <c r="N15"/>
  <c r="P15" s="1"/>
  <c r="N16"/>
  <c r="P16" s="1"/>
  <c r="N17"/>
  <c r="O17" s="1"/>
  <c r="N18"/>
  <c r="P18" s="1"/>
  <c r="N19"/>
  <c r="O19" s="1"/>
  <c r="N20"/>
  <c r="P20" s="1"/>
  <c r="N21"/>
  <c r="O21" s="1"/>
  <c r="N22"/>
  <c r="P22" s="1"/>
  <c r="N23"/>
  <c r="O23" s="1"/>
  <c r="N24"/>
  <c r="O24" s="1"/>
  <c r="N25"/>
  <c r="P25" s="1"/>
  <c r="N26"/>
  <c r="O26" s="1"/>
  <c r="N27"/>
  <c r="P27" s="1"/>
  <c r="N28"/>
  <c r="O28" s="1"/>
  <c r="N29"/>
  <c r="O29" s="1"/>
  <c r="N30"/>
  <c r="P30" s="1"/>
  <c r="N5"/>
  <c r="P5" s="1"/>
  <c r="F62" i="2" l="1"/>
  <c r="G62"/>
  <c r="D12"/>
  <c r="E12" s="1"/>
  <c r="G12" s="1"/>
  <c r="D13"/>
  <c r="E13" s="1"/>
  <c r="G13" s="1"/>
  <c r="D11"/>
  <c r="E11" s="1"/>
  <c r="G11" s="1"/>
  <c r="D14"/>
  <c r="E14" s="1"/>
  <c r="D15"/>
  <c r="E15" s="1"/>
  <c r="F15" s="1"/>
  <c r="D10"/>
  <c r="E10" s="1"/>
  <c r="G10" s="1"/>
  <c r="D16"/>
  <c r="E16" s="1"/>
  <c r="G16" s="1"/>
  <c r="D17"/>
  <c r="E17" s="1"/>
  <c r="D9"/>
  <c r="G30"/>
  <c r="F30"/>
  <c r="G60"/>
  <c r="F60"/>
  <c r="G40"/>
  <c r="F40"/>
  <c r="G19"/>
  <c r="F19"/>
  <c r="F61"/>
  <c r="G61"/>
  <c r="G41"/>
  <c r="F41"/>
  <c r="G20"/>
  <c r="F20"/>
  <c r="F21"/>
  <c r="G21"/>
  <c r="G54"/>
  <c r="F54"/>
  <c r="G42"/>
  <c r="F42"/>
  <c r="G34"/>
  <c r="F34"/>
  <c r="G22"/>
  <c r="F22"/>
  <c r="F50"/>
  <c r="G50"/>
  <c r="F37"/>
  <c r="G37"/>
  <c r="G52"/>
  <c r="F52"/>
  <c r="F53"/>
  <c r="G53"/>
  <c r="F38"/>
  <c r="G38"/>
  <c r="F44"/>
  <c r="G44"/>
  <c r="G24"/>
  <c r="F24"/>
  <c r="G55"/>
  <c r="F55"/>
  <c r="F59"/>
  <c r="G59"/>
  <c r="G25"/>
  <c r="F25"/>
  <c r="G51"/>
  <c r="F51"/>
  <c r="G35"/>
  <c r="F35"/>
  <c r="F58"/>
  <c r="G58"/>
  <c r="G26"/>
  <c r="F26"/>
  <c r="G31"/>
  <c r="F31"/>
  <c r="F14"/>
  <c r="G14"/>
  <c r="G36"/>
  <c r="F36"/>
  <c r="F39"/>
  <c r="G39"/>
  <c r="G27"/>
  <c r="F27"/>
  <c r="F68"/>
  <c r="G68"/>
  <c r="G57"/>
  <c r="F57"/>
  <c r="F43"/>
  <c r="G43"/>
  <c r="F64"/>
  <c r="G64"/>
  <c r="G66"/>
  <c r="F66"/>
  <c r="G47"/>
  <c r="F47"/>
  <c r="G28"/>
  <c r="F28"/>
  <c r="F69"/>
  <c r="G69"/>
  <c r="F32"/>
  <c r="G32"/>
  <c r="G17"/>
  <c r="F17"/>
  <c r="F63"/>
  <c r="G63"/>
  <c r="G65"/>
  <c r="F65"/>
  <c r="G48"/>
  <c r="F48"/>
  <c r="G33"/>
  <c r="F33"/>
  <c r="G56"/>
  <c r="F56"/>
  <c r="G18"/>
  <c r="F18"/>
  <c r="G23"/>
  <c r="F23"/>
  <c r="F45"/>
  <c r="G45"/>
  <c r="G46"/>
  <c r="F46"/>
  <c r="F67"/>
  <c r="G67"/>
  <c r="F49"/>
  <c r="G49"/>
  <c r="G29"/>
  <c r="F29"/>
  <c r="K3"/>
  <c r="H2"/>
  <c r="H3"/>
  <c r="K2"/>
  <c r="O93" i="1"/>
  <c r="O77"/>
  <c r="O61"/>
  <c r="O5"/>
  <c r="O39"/>
  <c r="Q39" s="1"/>
  <c r="R39" s="1"/>
  <c r="O45"/>
  <c r="O49"/>
  <c r="Q49" s="1"/>
  <c r="S49" s="1"/>
  <c r="P97"/>
  <c r="Q97" s="1"/>
  <c r="R97" s="1"/>
  <c r="P65"/>
  <c r="Q65" s="1"/>
  <c r="S65" s="1"/>
  <c r="O85"/>
  <c r="Q85" s="1"/>
  <c r="R85" s="1"/>
  <c r="P37"/>
  <c r="Q37" s="1"/>
  <c r="S37" s="1"/>
  <c r="P101"/>
  <c r="Q101" s="1"/>
  <c r="S101" s="1"/>
  <c r="P69"/>
  <c r="Q69" s="1"/>
  <c r="S69" s="1"/>
  <c r="P53"/>
  <c r="Q53" s="1"/>
  <c r="R53" s="1"/>
  <c r="O33"/>
  <c r="Q33" s="1"/>
  <c r="R33" s="1"/>
  <c r="O89"/>
  <c r="Q89" s="1"/>
  <c r="P73"/>
  <c r="Q73" s="1"/>
  <c r="S73" s="1"/>
  <c r="P41"/>
  <c r="Q41" s="1"/>
  <c r="S41" s="1"/>
  <c r="O20"/>
  <c r="Q20" s="1"/>
  <c r="O57"/>
  <c r="Q57" s="1"/>
  <c r="S57" s="1"/>
  <c r="P105"/>
  <c r="Q105" s="1"/>
  <c r="R105" s="1"/>
  <c r="P81"/>
  <c r="Q81" s="1"/>
  <c r="R81" s="1"/>
  <c r="O103"/>
  <c r="O83"/>
  <c r="Q83" s="1"/>
  <c r="O71"/>
  <c r="Q71" s="1"/>
  <c r="O35"/>
  <c r="Q35" s="1"/>
  <c r="P79"/>
  <c r="Q79" s="1"/>
  <c r="R79" s="1"/>
  <c r="P51"/>
  <c r="Q51" s="1"/>
  <c r="S51" s="1"/>
  <c r="O100"/>
  <c r="Q100" s="1"/>
  <c r="O72"/>
  <c r="Q72" s="1"/>
  <c r="O56"/>
  <c r="Q56" s="1"/>
  <c r="O32"/>
  <c r="Q32" s="1"/>
  <c r="P104"/>
  <c r="Q104" s="1"/>
  <c r="S104" s="1"/>
  <c r="P96"/>
  <c r="Q96" s="1"/>
  <c r="R96" s="1"/>
  <c r="P92"/>
  <c r="Q92" s="1"/>
  <c r="R92" s="1"/>
  <c r="P88"/>
  <c r="Q88" s="1"/>
  <c r="R88" s="1"/>
  <c r="P84"/>
  <c r="Q84" s="1"/>
  <c r="S84" s="1"/>
  <c r="P80"/>
  <c r="Q80" s="1"/>
  <c r="S80" s="1"/>
  <c r="P76"/>
  <c r="Q76" s="1"/>
  <c r="R76" s="1"/>
  <c r="P68"/>
  <c r="Q68" s="1"/>
  <c r="R68" s="1"/>
  <c r="P64"/>
  <c r="Q64" s="1"/>
  <c r="R64" s="1"/>
  <c r="P60"/>
  <c r="Q60" s="1"/>
  <c r="R60" s="1"/>
  <c r="P52"/>
  <c r="Q52" s="1"/>
  <c r="R52" s="1"/>
  <c r="P48"/>
  <c r="Q48" s="1"/>
  <c r="R48" s="1"/>
  <c r="P44"/>
  <c r="Q44" s="1"/>
  <c r="S44" s="1"/>
  <c r="P40"/>
  <c r="Q40" s="1"/>
  <c r="S40" s="1"/>
  <c r="P36"/>
  <c r="Q36" s="1"/>
  <c r="R36" s="1"/>
  <c r="P55"/>
  <c r="Q55" s="1"/>
  <c r="R55" s="1"/>
  <c r="P59"/>
  <c r="Q59" s="1"/>
  <c r="R59" s="1"/>
  <c r="O47"/>
  <c r="P75"/>
  <c r="Q75" s="1"/>
  <c r="R75" s="1"/>
  <c r="P91"/>
  <c r="Q91" s="1"/>
  <c r="R91" s="1"/>
  <c r="O95"/>
  <c r="Q95" s="1"/>
  <c r="O67"/>
  <c r="O43"/>
  <c r="Q43" s="1"/>
  <c r="O102"/>
  <c r="O98"/>
  <c r="O94"/>
  <c r="O90"/>
  <c r="O86"/>
  <c r="Q86" s="1"/>
  <c r="O82"/>
  <c r="Q82" s="1"/>
  <c r="O78"/>
  <c r="Q78" s="1"/>
  <c r="O74"/>
  <c r="Q74" s="1"/>
  <c r="O70"/>
  <c r="Q70" s="1"/>
  <c r="O66"/>
  <c r="Q66" s="1"/>
  <c r="O62"/>
  <c r="Q62" s="1"/>
  <c r="O58"/>
  <c r="Q58" s="1"/>
  <c r="O54"/>
  <c r="Q54" s="1"/>
  <c r="O50"/>
  <c r="Q50" s="1"/>
  <c r="O46"/>
  <c r="Q46" s="1"/>
  <c r="O42"/>
  <c r="Q42" s="1"/>
  <c r="O38"/>
  <c r="Q38" s="1"/>
  <c r="O34"/>
  <c r="P87"/>
  <c r="Q87" s="1"/>
  <c r="S87" s="1"/>
  <c r="O99"/>
  <c r="O63"/>
  <c r="P31"/>
  <c r="Q31" s="1"/>
  <c r="S31" s="1"/>
  <c r="O12"/>
  <c r="P28"/>
  <c r="Q28" s="1"/>
  <c r="R28" s="1"/>
  <c r="O16"/>
  <c r="Q16" s="1"/>
  <c r="P24"/>
  <c r="Q24" s="1"/>
  <c r="S24" s="1"/>
  <c r="P8"/>
  <c r="Q8" s="1"/>
  <c r="O6"/>
  <c r="Q6" s="1"/>
  <c r="O30"/>
  <c r="O14"/>
  <c r="Q14" s="1"/>
  <c r="P26"/>
  <c r="Q26" s="1"/>
  <c r="R26" s="1"/>
  <c r="O27"/>
  <c r="Q27" s="1"/>
  <c r="P23"/>
  <c r="Q23" s="1"/>
  <c r="S23" s="1"/>
  <c r="O10"/>
  <c r="Q10" s="1"/>
  <c r="O22"/>
  <c r="Q22" s="1"/>
  <c r="O15"/>
  <c r="Q15" s="1"/>
  <c r="O18"/>
  <c r="Q18" s="1"/>
  <c r="P19"/>
  <c r="Q19" s="1"/>
  <c r="R19" s="1"/>
  <c r="O9"/>
  <c r="O7"/>
  <c r="Q7" s="1"/>
  <c r="P17"/>
  <c r="Q17" s="1"/>
  <c r="R17" s="1"/>
  <c r="P11"/>
  <c r="Q11" s="1"/>
  <c r="S11" s="1"/>
  <c r="P29"/>
  <c r="Q29" s="1"/>
  <c r="S29" s="1"/>
  <c r="O13"/>
  <c r="Q13" s="1"/>
  <c r="P21"/>
  <c r="Q21" s="1"/>
  <c r="R21" s="1"/>
  <c r="O25"/>
  <c r="Q25" s="1"/>
  <c r="S53" l="1"/>
  <c r="R40"/>
  <c r="S55"/>
  <c r="R37"/>
  <c r="S97"/>
  <c r="R65"/>
  <c r="S91"/>
  <c r="R101"/>
  <c r="S81"/>
  <c r="R69"/>
  <c r="G15" i="2"/>
  <c r="F11"/>
  <c r="F12"/>
  <c r="F10"/>
  <c r="F16"/>
  <c r="F13"/>
  <c r="E9"/>
  <c r="G9" s="1"/>
  <c r="H4"/>
  <c r="R51" i="1"/>
  <c r="Q93"/>
  <c r="R93" s="1"/>
  <c r="Q5"/>
  <c r="S5" s="1"/>
  <c r="S39"/>
  <c r="Q45"/>
  <c r="R45" s="1"/>
  <c r="R104"/>
  <c r="Q77"/>
  <c r="R77" s="1"/>
  <c r="S105"/>
  <c r="Q61"/>
  <c r="S61" s="1"/>
  <c r="S20"/>
  <c r="S59"/>
  <c r="S75"/>
  <c r="R20"/>
  <c r="R41"/>
  <c r="S36"/>
  <c r="R73"/>
  <c r="S64"/>
  <c r="R84"/>
  <c r="R49"/>
  <c r="S68"/>
  <c r="S60"/>
  <c r="S52"/>
  <c r="S85"/>
  <c r="R89"/>
  <c r="S92"/>
  <c r="R57"/>
  <c r="S96"/>
  <c r="S89"/>
  <c r="S79"/>
  <c r="S86"/>
  <c r="R86"/>
  <c r="S82"/>
  <c r="R82"/>
  <c r="R83"/>
  <c r="S83"/>
  <c r="Q98"/>
  <c r="R98" s="1"/>
  <c r="R31"/>
  <c r="R87"/>
  <c r="Q103"/>
  <c r="S103" s="1"/>
  <c r="Q90"/>
  <c r="S90" s="1"/>
  <c r="Q102"/>
  <c r="R102" s="1"/>
  <c r="R80"/>
  <c r="S76"/>
  <c r="S71"/>
  <c r="R71"/>
  <c r="S62"/>
  <c r="R62"/>
  <c r="S95"/>
  <c r="R95"/>
  <c r="S50"/>
  <c r="R50"/>
  <c r="S32"/>
  <c r="R32"/>
  <c r="R44"/>
  <c r="Q94"/>
  <c r="R94" s="1"/>
  <c r="S74"/>
  <c r="R74"/>
  <c r="S72"/>
  <c r="R72"/>
  <c r="S46"/>
  <c r="R46"/>
  <c r="R43"/>
  <c r="S43"/>
  <c r="Q63"/>
  <c r="S63" s="1"/>
  <c r="Q67"/>
  <c r="R67" s="1"/>
  <c r="Q47"/>
  <c r="R47" s="1"/>
  <c r="S48"/>
  <c r="S78"/>
  <c r="R78"/>
  <c r="S70"/>
  <c r="R70"/>
  <c r="S100"/>
  <c r="R100"/>
  <c r="S56"/>
  <c r="R56"/>
  <c r="S42"/>
  <c r="R42"/>
  <c r="S88"/>
  <c r="Q34"/>
  <c r="R34" s="1"/>
  <c r="R35"/>
  <c r="S35"/>
  <c r="S66"/>
  <c r="R66"/>
  <c r="S58"/>
  <c r="R58"/>
  <c r="S54"/>
  <c r="R54"/>
  <c r="S38"/>
  <c r="R38"/>
  <c r="S33"/>
  <c r="Q99"/>
  <c r="R99" s="1"/>
  <c r="R8"/>
  <c r="S8"/>
  <c r="R29"/>
  <c r="S16"/>
  <c r="R24"/>
  <c r="Q12"/>
  <c r="S12" s="1"/>
  <c r="S28"/>
  <c r="S21"/>
  <c r="R16"/>
  <c r="R23"/>
  <c r="S17"/>
  <c r="S6"/>
  <c r="R6"/>
  <c r="S26"/>
  <c r="R18"/>
  <c r="S18"/>
  <c r="S7"/>
  <c r="R7"/>
  <c r="S19"/>
  <c r="S27"/>
  <c r="R27"/>
  <c r="S13"/>
  <c r="R13"/>
  <c r="S22"/>
  <c r="R22"/>
  <c r="R11"/>
  <c r="R15"/>
  <c r="S15"/>
  <c r="Q9"/>
  <c r="R9" s="1"/>
  <c r="R14"/>
  <c r="S14"/>
  <c r="R10"/>
  <c r="S10"/>
  <c r="S25"/>
  <c r="R25"/>
  <c r="Q30"/>
  <c r="R30" s="1"/>
  <c r="R61" l="1"/>
  <c r="S77"/>
  <c r="S93"/>
  <c r="S45"/>
  <c r="F9" i="2"/>
  <c r="R90" i="1"/>
  <c r="R5"/>
  <c r="S102"/>
  <c r="R63"/>
  <c r="S30"/>
  <c r="S99"/>
  <c r="R12"/>
  <c r="S98"/>
  <c r="S94"/>
  <c r="S47"/>
  <c r="R103"/>
  <c r="S67"/>
  <c r="S34"/>
  <c r="S9"/>
</calcChain>
</file>

<file path=xl/connections.xml><?xml version="1.0" encoding="utf-8"?>
<connections xmlns="http://schemas.openxmlformats.org/spreadsheetml/2006/main">
  <connection id="1" name="small_deform2" type="6" refreshedVersion="3" background="1" saveData="1">
    <textPr codePage="850" sourceFile="L:\moose\projects_andy\moose\modules\tensor_mechanics\tests\mohr_coulomb\small_deform2.csv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<sst xmlns="http://schemas.openxmlformats.org/spreadsheetml/2006/main" count="33" uniqueCount="29">
  <si>
    <t>time</t>
  </si>
  <si>
    <t>f</t>
  </si>
  <si>
    <t>s_xx</t>
  </si>
  <si>
    <t>s_xy</t>
  </si>
  <si>
    <t>s_xz</t>
  </si>
  <si>
    <t>s_yy</t>
  </si>
  <si>
    <t>s_yz</t>
  </si>
  <si>
    <t>s_zz</t>
  </si>
  <si>
    <t>mean</t>
  </si>
  <si>
    <t>bar</t>
  </si>
  <si>
    <t>third invar</t>
  </si>
  <si>
    <t>lode</t>
  </si>
  <si>
    <t>x</t>
  </si>
  <si>
    <t>y</t>
  </si>
  <si>
    <t>NEEDS TO BE ZERO!</t>
  </si>
  <si>
    <t>cohesion</t>
  </si>
  <si>
    <t>tip smoother</t>
  </si>
  <si>
    <t>edge smoother</t>
  </si>
  <si>
    <t>friction angle</t>
  </si>
  <si>
    <t>angle</t>
  </si>
  <si>
    <t>kk</t>
  </si>
  <si>
    <t>ccc_plus</t>
  </si>
  <si>
    <t>ccc_minus</t>
  </si>
  <si>
    <t>bbb_plus</t>
  </si>
  <si>
    <t>aaa_plus</t>
  </si>
  <si>
    <t>bbb_minus</t>
  </si>
  <si>
    <t>aaa_minus</t>
  </si>
  <si>
    <t>f0</t>
  </si>
  <si>
    <t>f1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</si>
</sst>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Mohr-Coulomb yield function on octahedral</a:t>
            </a:r>
            <a:r>
              <a:rPr lang="en-AU" baseline="0"/>
              <a:t> plane</a:t>
            </a:r>
          </a:p>
          <a:p>
            <a:pPr>
              <a:defRPr/>
            </a:pPr>
            <a:r>
              <a:rPr lang="en-AU" sz="1200" baseline="0"/>
              <a:t>(mean stress = 0, cohesion = 10, friction angle = 20deg, tip smoother = 4, edge smoother = 20deg)</a:t>
            </a:r>
            <a:endParaRPr lang="en-AU" sz="1200"/>
          </a:p>
        </c:rich>
      </c:tx>
      <c:layout/>
    </c:title>
    <c:plotArea>
      <c:layout>
        <c:manualLayout>
          <c:layoutTarget val="inner"/>
          <c:xMode val="edge"/>
          <c:yMode val="edge"/>
          <c:x val="6.1718849733559053E-2"/>
          <c:y val="0.1190432717434823"/>
          <c:w val="0.81595058251804864"/>
          <c:h val="0.82596522721643417"/>
        </c:manualLayout>
      </c:layout>
      <c:scatterChart>
        <c:scatterStyle val="lineMarker"/>
        <c:ser>
          <c:idx val="0"/>
          <c:order val="0"/>
          <c:tx>
            <c:v>MOOSE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</c:spPr>
          </c:marker>
          <c:xVal>
            <c:numRef>
              <c:f>small_deform2!$R$6:$R$350</c:f>
              <c:numCache>
                <c:formatCode>General</c:formatCode>
                <c:ptCount val="345"/>
                <c:pt idx="0">
                  <c:v>9.1110795571980088</c:v>
                </c:pt>
                <c:pt idx="1">
                  <c:v>9.2780096790804993</c:v>
                </c:pt>
                <c:pt idx="2">
                  <c:v>9.2960842949246469</c:v>
                </c:pt>
                <c:pt idx="3">
                  <c:v>7.8163773204423501</c:v>
                </c:pt>
                <c:pt idx="4">
                  <c:v>7.74990333078585</c:v>
                </c:pt>
                <c:pt idx="5">
                  <c:v>7.8062962058036005</c:v>
                </c:pt>
                <c:pt idx="6">
                  <c:v>9.1434155637417032</c:v>
                </c:pt>
                <c:pt idx="7">
                  <c:v>9.1827923714967028</c:v>
                </c:pt>
                <c:pt idx="8">
                  <c:v>7.6230268765804503</c:v>
                </c:pt>
                <c:pt idx="9">
                  <c:v>7.6744785057832035</c:v>
                </c:pt>
                <c:pt idx="10">
                  <c:v>7.5066387575220919</c:v>
                </c:pt>
                <c:pt idx="11">
                  <c:v>9.2682927833861477</c:v>
                </c:pt>
                <c:pt idx="12">
                  <c:v>9.1538237031934955</c:v>
                </c:pt>
                <c:pt idx="13">
                  <c:v>7.5113541055391639</c:v>
                </c:pt>
                <c:pt idx="14">
                  <c:v>7.9112181330179983</c:v>
                </c:pt>
                <c:pt idx="15">
                  <c:v>7.7138883120020498</c:v>
                </c:pt>
                <c:pt idx="16">
                  <c:v>9.2951799324370015</c:v>
                </c:pt>
                <c:pt idx="17">
                  <c:v>7.9226547485650487</c:v>
                </c:pt>
                <c:pt idx="18">
                  <c:v>9.1831535735098981</c:v>
                </c:pt>
                <c:pt idx="19">
                  <c:v>9.2056172978826023</c:v>
                </c:pt>
                <c:pt idx="20">
                  <c:v>9.0643563971225483</c:v>
                </c:pt>
                <c:pt idx="21">
                  <c:v>9.1654167056344509</c:v>
                </c:pt>
                <c:pt idx="22">
                  <c:v>8.8458631598553001</c:v>
                </c:pt>
                <c:pt idx="23">
                  <c:v>7.7822760447737007</c:v>
                </c:pt>
                <c:pt idx="24">
                  <c:v>9.2564088181675501</c:v>
                </c:pt>
                <c:pt idx="25">
                  <c:v>9.1665335792210971</c:v>
                </c:pt>
                <c:pt idx="26">
                  <c:v>9.2944776809496013</c:v>
                </c:pt>
                <c:pt idx="27">
                  <c:v>7.6827034501347002</c:v>
                </c:pt>
                <c:pt idx="28">
                  <c:v>7.7342858030103505</c:v>
                </c:pt>
                <c:pt idx="29">
                  <c:v>7.6691856124335036</c:v>
                </c:pt>
                <c:pt idx="30">
                  <c:v>9.1739057478956507</c:v>
                </c:pt>
                <c:pt idx="31">
                  <c:v>9.1454737748677868</c:v>
                </c:pt>
                <c:pt idx="32">
                  <c:v>9.2949982586259523</c:v>
                </c:pt>
                <c:pt idx="33">
                  <c:v>7.7606273361794482</c:v>
                </c:pt>
                <c:pt idx="34">
                  <c:v>7.6690161991065517</c:v>
                </c:pt>
                <c:pt idx="35">
                  <c:v>7.7107551835997494</c:v>
                </c:pt>
                <c:pt idx="36">
                  <c:v>9.2803085235861502</c:v>
                </c:pt>
                <c:pt idx="37">
                  <c:v>9.1403865378031153</c:v>
                </c:pt>
                <c:pt idx="38">
                  <c:v>9.1885125021718004</c:v>
                </c:pt>
                <c:pt idx="39">
                  <c:v>8.2357719301309498</c:v>
                </c:pt>
                <c:pt idx="40">
                  <c:v>7.8156777361262</c:v>
                </c:pt>
                <c:pt idx="41">
                  <c:v>9.2954952165414042</c:v>
                </c:pt>
                <c:pt idx="42">
                  <c:v>7.8257240034808966</c:v>
                </c:pt>
                <c:pt idx="43">
                  <c:v>9.1115036338675885</c:v>
                </c:pt>
                <c:pt idx="44">
                  <c:v>9.0940866015598338</c:v>
                </c:pt>
                <c:pt idx="45">
                  <c:v>9.2716579741871481</c:v>
                </c:pt>
                <c:pt idx="46">
                  <c:v>9.261632858075254</c:v>
                </c:pt>
                <c:pt idx="47">
                  <c:v>7.833533543784549</c:v>
                </c:pt>
                <c:pt idx="48">
                  <c:v>7.7586728973983492</c:v>
                </c:pt>
                <c:pt idx="49">
                  <c:v>7.9933270270621009</c:v>
                </c:pt>
                <c:pt idx="50">
                  <c:v>9.1462110342431071</c:v>
                </c:pt>
                <c:pt idx="51">
                  <c:v>9.2116333270664015</c:v>
                </c:pt>
                <c:pt idx="52">
                  <c:v>7.5962680807597032</c:v>
                </c:pt>
                <c:pt idx="53">
                  <c:v>7.6783718097067517</c:v>
                </c:pt>
                <c:pt idx="54">
                  <c:v>7.5332425348952885</c:v>
                </c:pt>
                <c:pt idx="55">
                  <c:v>9.2464161827859055</c:v>
                </c:pt>
                <c:pt idx="56">
                  <c:v>9.1539255162869004</c:v>
                </c:pt>
                <c:pt idx="57">
                  <c:v>7.5474722609184042</c:v>
                </c:pt>
                <c:pt idx="58">
                  <c:v>7.890752818541551</c:v>
                </c:pt>
                <c:pt idx="59">
                  <c:v>7.7054149446350957</c:v>
                </c:pt>
                <c:pt idx="60">
                  <c:v>9.2827348499812512</c:v>
                </c:pt>
                <c:pt idx="61">
                  <c:v>8.0646324106549994</c:v>
                </c:pt>
                <c:pt idx="62">
                  <c:v>9.1800421799305862</c:v>
                </c:pt>
                <c:pt idx="63">
                  <c:v>9.2260459798463454</c:v>
                </c:pt>
                <c:pt idx="64">
                  <c:v>8.9586275925188996</c:v>
                </c:pt>
                <c:pt idx="65">
                  <c:v>8.9193587106613492</c:v>
                </c:pt>
                <c:pt idx="66">
                  <c:v>8.8928810346611993</c:v>
                </c:pt>
                <c:pt idx="67">
                  <c:v>7.7880034374049014</c:v>
                </c:pt>
                <c:pt idx="68">
                  <c:v>9.2309040127791953</c:v>
                </c:pt>
                <c:pt idx="69">
                  <c:v>9.1616776976276562</c:v>
                </c:pt>
                <c:pt idx="70">
                  <c:v>9.2959491914160512</c:v>
                </c:pt>
                <c:pt idx="71">
                  <c:v>7.7469352384608516</c:v>
                </c:pt>
                <c:pt idx="72">
                  <c:v>7.7456401933583541</c:v>
                </c:pt>
                <c:pt idx="73">
                  <c:v>7.6816547251004001</c:v>
                </c:pt>
                <c:pt idx="74">
                  <c:v>8.6880200701644501</c:v>
                </c:pt>
                <c:pt idx="75">
                  <c:v>9.1480446395998509</c:v>
                </c:pt>
                <c:pt idx="76">
                  <c:v>9.286371226268102</c:v>
                </c:pt>
                <c:pt idx="77">
                  <c:v>7.746154138991451</c:v>
                </c:pt>
                <c:pt idx="78">
                  <c:v>7.6679018326686021</c:v>
                </c:pt>
                <c:pt idx="79">
                  <c:v>7.6654976003346498</c:v>
                </c:pt>
                <c:pt idx="80">
                  <c:v>9.2875160693624519</c:v>
                </c:pt>
                <c:pt idx="81">
                  <c:v>9.1435462594657793</c:v>
                </c:pt>
                <c:pt idx="82">
                  <c:v>8.7964952309514999</c:v>
                </c:pt>
                <c:pt idx="83">
                  <c:v>8.2519782771182513</c:v>
                </c:pt>
                <c:pt idx="84">
                  <c:v>7.7925905296386508</c:v>
                </c:pt>
                <c:pt idx="85">
                  <c:v>9.2808147799593019</c:v>
                </c:pt>
                <c:pt idx="86">
                  <c:v>7.8326429681341505</c:v>
                </c:pt>
                <c:pt idx="87">
                  <c:v>9.1264699128941214</c:v>
                </c:pt>
                <c:pt idx="88">
                  <c:v>9.0891807666595597</c:v>
                </c:pt>
                <c:pt idx="89">
                  <c:v>9.2639660221769482</c:v>
                </c:pt>
                <c:pt idx="90">
                  <c:v>9.1725001379836595</c:v>
                </c:pt>
                <c:pt idx="91">
                  <c:v>7.8534787867958995</c:v>
                </c:pt>
                <c:pt idx="92">
                  <c:v>7.7670783844021525</c:v>
                </c:pt>
                <c:pt idx="93">
                  <c:v>8.3960149795704524</c:v>
                </c:pt>
                <c:pt idx="94">
                  <c:v>9.1577559915404425</c:v>
                </c:pt>
                <c:pt idx="95">
                  <c:v>9.2344906559278019</c:v>
                </c:pt>
                <c:pt idx="96">
                  <c:v>7.5656460893984505</c:v>
                </c:pt>
                <c:pt idx="97">
                  <c:v>7.6830504000283018</c:v>
                </c:pt>
                <c:pt idx="98">
                  <c:v>7.5571283554899473</c:v>
                </c:pt>
                <c:pt idx="99">
                  <c:v>9.2138163561387501</c:v>
                </c:pt>
              </c:numCache>
            </c:numRef>
          </c:xVal>
          <c:yVal>
            <c:numRef>
              <c:f>small_deform2!$S$6:$S$350</c:f>
              <c:numCache>
                <c:formatCode>General</c:formatCode>
                <c:ptCount val="345"/>
                <c:pt idx="0">
                  <c:v>5.1962234868261925</c:v>
                </c:pt>
                <c:pt idx="1">
                  <c:v>4.0372611778041172</c:v>
                </c:pt>
                <c:pt idx="2">
                  <c:v>4.3786139462001712</c:v>
                </c:pt>
                <c:pt idx="3">
                  <c:v>-3.4251349913416065</c:v>
                </c:pt>
                <c:pt idx="4">
                  <c:v>-3.6608532985266935</c:v>
                </c:pt>
                <c:pt idx="5">
                  <c:v>-3.464022920527408</c:v>
                </c:pt>
                <c:pt idx="6">
                  <c:v>5.1309250022572952</c:v>
                </c:pt>
                <c:pt idx="7">
                  <c:v>5.0378605746268201</c:v>
                </c:pt>
                <c:pt idx="8">
                  <c:v>-4.0047784677510476</c:v>
                </c:pt>
                <c:pt idx="9">
                  <c:v>-3.8781767436057004</c:v>
                </c:pt>
                <c:pt idx="10">
                  <c:v>-4.2437654691596141</c:v>
                </c:pt>
                <c:pt idx="11">
                  <c:v>4.7202652670751588</c:v>
                </c:pt>
                <c:pt idx="12">
                  <c:v>5.1079679215216602</c:v>
                </c:pt>
                <c:pt idx="13">
                  <c:v>-4.2353412228179632</c:v>
                </c:pt>
                <c:pt idx="14">
                  <c:v>-2.996872709453466</c:v>
                </c:pt>
                <c:pt idx="15">
                  <c:v>-3.7702175735603913</c:v>
                </c:pt>
                <c:pt idx="16">
                  <c:v>4.4360540654115059</c:v>
                </c:pt>
                <c:pt idx="17">
                  <c:v>-2.9394014466493616</c:v>
                </c:pt>
                <c:pt idx="18">
                  <c:v>5.0369061586188923</c:v>
                </c:pt>
                <c:pt idx="19">
                  <c:v>4.9742329045223972</c:v>
                </c:pt>
                <c:pt idx="20">
                  <c:v>2.8424069988667311</c:v>
                </c:pt>
                <c:pt idx="21">
                  <c:v>3.3542371699927269</c:v>
                </c:pt>
                <c:pt idx="22">
                  <c:v>1.7359190510764702</c:v>
                </c:pt>
                <c:pt idx="23">
                  <c:v>-3.5522638372804378</c:v>
                </c:pt>
                <c:pt idx="24">
                  <c:v>4.7838175726583314</c:v>
                </c:pt>
                <c:pt idx="25">
                  <c:v>5.0784923834248525</c:v>
                </c:pt>
                <c:pt idx="26">
                  <c:v>4.455150910563944</c:v>
                </c:pt>
                <c:pt idx="27">
                  <c:v>-3.8565205227729868</c:v>
                </c:pt>
                <c:pt idx="28">
                  <c:v>-3.7096776982721025</c:v>
                </c:pt>
                <c:pt idx="29">
                  <c:v>-3.8924826697025097</c:v>
                </c:pt>
                <c:pt idx="30">
                  <c:v>3.3972565264664474</c:v>
                </c:pt>
                <c:pt idx="31">
                  <c:v>5.1264692724268928</c:v>
                </c:pt>
                <c:pt idx="32">
                  <c:v>4.2855045726719956</c:v>
                </c:pt>
                <c:pt idx="33">
                  <c:v>-3.625961861704976</c:v>
                </c:pt>
                <c:pt idx="34">
                  <c:v>-3.8922985383249813</c:v>
                </c:pt>
                <c:pt idx="35">
                  <c:v>-3.780381823021937</c:v>
                </c:pt>
                <c:pt idx="36">
                  <c:v>4.0598308594191268</c:v>
                </c:pt>
                <c:pt idx="37">
                  <c:v>5.1373633814337207</c:v>
                </c:pt>
                <c:pt idx="38">
                  <c:v>3.4715934859867477</c:v>
                </c:pt>
                <c:pt idx="39">
                  <c:v>-1.3536935256975773</c:v>
                </c:pt>
                <c:pt idx="40">
                  <c:v>-3.4278561764025484</c:v>
                </c:pt>
                <c:pt idx="41">
                  <c:v>4.420824975777796</c:v>
                </c:pt>
                <c:pt idx="42">
                  <c:v>-3.3878346539610158</c:v>
                </c:pt>
                <c:pt idx="43">
                  <c:v>5.1954026400497426</c:v>
                </c:pt>
                <c:pt idx="44">
                  <c:v>5.2275278650165342</c:v>
                </c:pt>
                <c:pt idx="45">
                  <c:v>3.9794663282099805</c:v>
                </c:pt>
                <c:pt idx="46">
                  <c:v>4.7572167209132967</c:v>
                </c:pt>
                <c:pt idx="47">
                  <c:v>-3.3560612412200816</c:v>
                </c:pt>
                <c:pt idx="48">
                  <c:v>-3.6325325424394941</c:v>
                </c:pt>
                <c:pt idx="49">
                  <c:v>-2.5814593640328858</c:v>
                </c:pt>
                <c:pt idx="50">
                  <c:v>5.1248703769037656</c:v>
                </c:pt>
                <c:pt idx="51">
                  <c:v>4.9557770519094646</c:v>
                </c:pt>
                <c:pt idx="52">
                  <c:v>-4.0648834154479694</c:v>
                </c:pt>
                <c:pt idx="53">
                  <c:v>-3.8679874121341173</c:v>
                </c:pt>
                <c:pt idx="54">
                  <c:v>-4.1935689513854459</c:v>
                </c:pt>
                <c:pt idx="55">
                  <c:v>4.8295496022249562</c:v>
                </c:pt>
                <c:pt idx="56">
                  <c:v>5.107740604013542</c:v>
                </c:pt>
                <c:pt idx="57">
                  <c:v>-4.1663212083631791</c:v>
                </c:pt>
                <c:pt idx="58">
                  <c:v>-3.0976771512005934</c:v>
                </c:pt>
                <c:pt idx="59">
                  <c:v>-3.794384768511974</c:v>
                </c:pt>
                <c:pt idx="60">
                  <c:v>4.0854919876161038</c:v>
                </c:pt>
                <c:pt idx="61">
                  <c:v>-2.2204496208473161</c:v>
                </c:pt>
                <c:pt idx="62">
                  <c:v>5.0450450060325087</c:v>
                </c:pt>
                <c:pt idx="63">
                  <c:v>4.9090772199271298</c:v>
                </c:pt>
                <c:pt idx="64">
                  <c:v>2.3069771474994107</c:v>
                </c:pt>
                <c:pt idx="65">
                  <c:v>2.1081528442273174</c:v>
                </c:pt>
                <c:pt idx="66">
                  <c:v>1.9740262891619218</c:v>
                </c:pt>
                <c:pt idx="67">
                  <c:v>-3.5318919919229503</c:v>
                </c:pt>
                <c:pt idx="68">
                  <c:v>4.8907824306483869</c:v>
                </c:pt>
                <c:pt idx="69">
                  <c:v>5.0904210683984328</c:v>
                </c:pt>
                <c:pt idx="70">
                  <c:v>4.398424078865423</c:v>
                </c:pt>
                <c:pt idx="71">
                  <c:v>-3.6702310058009382</c:v>
                </c:pt>
                <c:pt idx="72">
                  <c:v>-3.6743507544831999</c:v>
                </c:pt>
                <c:pt idx="73">
                  <c:v>-3.8593421911662813</c:v>
                </c:pt>
                <c:pt idx="74">
                  <c:v>0.93270245518130346</c:v>
                </c:pt>
                <c:pt idx="75">
                  <c:v>5.1223662199328039</c:v>
                </c:pt>
                <c:pt idx="76">
                  <c:v>4.5803175952484976</c:v>
                </c:pt>
                <c:pt idx="77">
                  <c:v>-3.6727141759481445</c:v>
                </c:pt>
                <c:pt idx="78">
                  <c:v>-3.8964840364696505</c:v>
                </c:pt>
                <c:pt idx="79">
                  <c:v>-3.9013159859309963</c:v>
                </c:pt>
                <c:pt idx="80">
                  <c:v>4.1425922937566693</c:v>
                </c:pt>
                <c:pt idx="81">
                  <c:v>5.1306776781668253</c:v>
                </c:pt>
                <c:pt idx="82">
                  <c:v>1.4858666785061718</c:v>
                </c:pt>
                <c:pt idx="83">
                  <c:v>-1.2716217242779495</c:v>
                </c:pt>
                <c:pt idx="84">
                  <c:v>-3.5151127738786259</c:v>
                </c:pt>
                <c:pt idx="85">
                  <c:v>4.6361529003565183</c:v>
                </c:pt>
                <c:pt idx="86">
                  <c:v>-3.3594978930731272</c:v>
                </c:pt>
                <c:pt idx="87">
                  <c:v>5.166110217961208</c:v>
                </c:pt>
                <c:pt idx="88">
                  <c:v>5.2363271805792309</c:v>
                </c:pt>
                <c:pt idx="89">
                  <c:v>3.9180962020516752</c:v>
                </c:pt>
                <c:pt idx="90">
                  <c:v>5.0639234593084739</c:v>
                </c:pt>
                <c:pt idx="91">
                  <c:v>-3.2704505569316216</c:v>
                </c:pt>
                <c:pt idx="92">
                  <c:v>-3.6044887506541428</c:v>
                </c:pt>
                <c:pt idx="93">
                  <c:v>-0.54217327031553997</c:v>
                </c:pt>
                <c:pt idx="94">
                  <c:v>5.099058216643316</c:v>
                </c:pt>
                <c:pt idx="95">
                  <c:v>4.877499914449678</c:v>
                </c:pt>
                <c:pt idx="96">
                  <c:v>-4.1294785785398629</c:v>
                </c:pt>
                <c:pt idx="97">
                  <c:v>-3.8556109075085145</c:v>
                </c:pt>
                <c:pt idx="98">
                  <c:v>-4.1464189749938747</c:v>
                </c:pt>
                <c:pt idx="99">
                  <c:v>4.9489253196588345</c:v>
                </c:pt>
              </c:numCache>
            </c:numRef>
          </c:yVal>
        </c:ser>
        <c:ser>
          <c:idx val="1"/>
          <c:order val="1"/>
          <c:tx>
            <c:v>expected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expected!$F$9:$F$230</c:f>
              <c:numCache>
                <c:formatCode>General</c:formatCode>
                <c:ptCount val="222"/>
                <c:pt idx="0">
                  <c:v>7.4684745114165469</c:v>
                </c:pt>
                <c:pt idx="1">
                  <c:v>7.5403671621278212</c:v>
                </c:pt>
                <c:pt idx="2">
                  <c:v>7.6055150934537119</c:v>
                </c:pt>
                <c:pt idx="3">
                  <c:v>7.6640303788303905</c:v>
                </c:pt>
                <c:pt idx="4">
                  <c:v>7.7162047411204222</c:v>
                </c:pt>
                <c:pt idx="5">
                  <c:v>7.7625044297012682</c:v>
                </c:pt>
                <c:pt idx="6">
                  <c:v>7.8035604586691862</c:v>
                </c:pt>
                <c:pt idx="7">
                  <c:v>7.8401551476031441</c:v>
                </c:pt>
                <c:pt idx="8">
                  <c:v>7.8732061185307467</c:v>
                </c:pt>
                <c:pt idx="9">
                  <c:v>7.9037490104981414</c:v>
                </c:pt>
                <c:pt idx="10">
                  <c:v>7.9329201796437401</c:v>
                </c:pt>
                <c:pt idx="11">
                  <c:v>7.9617309754573089</c:v>
                </c:pt>
                <c:pt idx="12">
                  <c:v>7.9904037941059061</c:v>
                </c:pt>
                <c:pt idx="13">
                  <c:v>8.0189569766736533</c:v>
                </c:pt>
                <c:pt idx="14">
                  <c:v>8.0474085662226944</c:v>
                </c:pt>
                <c:pt idx="15">
                  <c:v>8.0757763541979433</c:v>
                </c:pt>
                <c:pt idx="16">
                  <c:v>8.1040779254994835</c:v>
                </c:pt>
                <c:pt idx="17">
                  <c:v>8.1323307024683658</c:v>
                </c:pt>
                <c:pt idx="18">
                  <c:v>8.1605519880217958</c:v>
                </c:pt>
                <c:pt idx="19">
                  <c:v>8.1887590081659489</c:v>
                </c:pt>
                <c:pt idx="20">
                  <c:v>8.2169689541091522</c:v>
                </c:pt>
                <c:pt idx="21">
                  <c:v>8.2451990241945303</c:v>
                </c:pt>
                <c:pt idx="22">
                  <c:v>8.2734664658696477</c:v>
                </c:pt>
                <c:pt idx="23">
                  <c:v>8.3017886179110256</c:v>
                </c:pt>
                <c:pt idx="24">
                  <c:v>8.3301829531235914</c:v>
                </c:pt>
                <c:pt idx="25">
                  <c:v>8.3586671217395025</c:v>
                </c:pt>
                <c:pt idx="26">
                  <c:v>8.3872589957469543</c:v>
                </c:pt>
                <c:pt idx="27">
                  <c:v>8.4159767143880071</c:v>
                </c:pt>
                <c:pt idx="28">
                  <c:v>8.4448387310751798</c:v>
                </c:pt>
                <c:pt idx="29">
                  <c:v>8.4738638619893933</c:v>
                </c:pt>
                <c:pt idx="30">
                  <c:v>8.5030713366376585</c:v>
                </c:pt>
                <c:pt idx="31">
                  <c:v>8.5324808506670884</c:v>
                </c:pt>
                <c:pt idx="32">
                  <c:v>8.5621126212533429</c:v>
                </c:pt>
                <c:pt idx="33">
                  <c:v>8.5919874454063621</c:v>
                </c:pt>
                <c:pt idx="34">
                  <c:v>8.6221267615648678</c:v>
                </c:pt>
                <c:pt idx="35">
                  <c:v>8.652552714883722</c:v>
                </c:pt>
                <c:pt idx="36">
                  <c:v>8.6832882266556997</c:v>
                </c:pt>
                <c:pt idx="37">
                  <c:v>8.71435706835193</c:v>
                </c:pt>
                <c:pt idx="38">
                  <c:v>8.7457839408138369</c:v>
                </c:pt>
                <c:pt idx="39">
                  <c:v>8.7775945591848998</c:v>
                </c:pt>
                <c:pt idx="40">
                  <c:v>8.8098157442335907</c:v>
                </c:pt>
                <c:pt idx="41">
                  <c:v>8.8424755207908756</c:v>
                </c:pt>
                <c:pt idx="42">
                  <c:v>8.8756032241075786</c:v>
                </c:pt>
                <c:pt idx="43">
                  <c:v>8.9092296150305561</c:v>
                </c:pt>
                <c:pt idx="44">
                  <c:v>8.9433870050035011</c:v>
                </c:pt>
                <c:pt idx="45">
                  <c:v>8.9781093920205421</c:v>
                </c:pt>
                <c:pt idx="46">
                  <c:v>9.0134326088009029</c:v>
                </c:pt>
                <c:pt idx="47">
                  <c:v>9.0493944846136678</c:v>
                </c:pt>
                <c:pt idx="48">
                  <c:v>9.0860350223665503</c:v>
                </c:pt>
                <c:pt idx="49">
                  <c:v>9.1233965927854079</c:v>
                </c:pt>
                <c:pt idx="50">
                  <c:v>9.1615241477569427</c:v>
                </c:pt>
                <c:pt idx="51">
                  <c:v>9.1999014950311846</c:v>
                </c:pt>
                <c:pt idx="52">
                  <c:v>9.2357629244874246</c:v>
                </c:pt>
                <c:pt idx="53">
                  <c:v>9.2658173327472291</c:v>
                </c:pt>
                <c:pt idx="54">
                  <c:v>9.2868808908958265</c:v>
                </c:pt>
                <c:pt idx="55">
                  <c:v>9.2959671768633463</c:v>
                </c:pt>
                <c:pt idx="56">
                  <c:v>9.2903913626378394</c:v>
                </c:pt>
                <c:pt idx="57">
                  <c:v>9.2678799131622913</c:v>
                </c:pt>
                <c:pt idx="58">
                  <c:v>9.2266753361105103</c:v>
                </c:pt>
                <c:pt idx="59">
                  <c:v>9.1656246955652509</c:v>
                </c:pt>
                <c:pt idx="60">
                  <c:v>9.084241291046359</c:v>
                </c:pt>
              </c:numCache>
            </c:numRef>
          </c:xVal>
          <c:yVal>
            <c:numRef>
              <c:f>expected!$G$9:$G$230</c:f>
              <c:numCache>
                <c:formatCode>General</c:formatCode>
                <c:ptCount val="222"/>
                <c:pt idx="0">
                  <c:v>-4.3119257696022011</c:v>
                </c:pt>
                <c:pt idx="1">
                  <c:v>-4.1796937692446798</c:v>
                </c:pt>
                <c:pt idx="2">
                  <c:v>-4.0439241078330719</c:v>
                </c:pt>
                <c:pt idx="3">
                  <c:v>-3.9050185237125117</c:v>
                </c:pt>
                <c:pt idx="4">
                  <c:v>-3.7634445122908358</c:v>
                </c:pt>
                <c:pt idx="5">
                  <c:v>-3.6197152620318014</c:v>
                </c:pt>
                <c:pt idx="6">
                  <c:v>-3.474368963738959</c:v>
                </c:pt>
                <c:pt idx="7">
                  <c:v>-3.3279484153336307</c:v>
                </c:pt>
                <c:pt idx="8">
                  <c:v>-3.1809817532922415</c:v>
                </c:pt>
                <c:pt idx="9">
                  <c:v>-3.0339649870769914</c:v>
                </c:pt>
                <c:pt idx="10">
                  <c:v>-2.887346816200016</c:v>
                </c:pt>
                <c:pt idx="11">
                  <c:v>-2.7414438244336132</c:v>
                </c:pt>
                <c:pt idx="12">
                  <c:v>-2.5962395735591532</c:v>
                </c:pt>
                <c:pt idx="13">
                  <c:v>-2.4516411810661154</c:v>
                </c:pt>
                <c:pt idx="14">
                  <c:v>-2.3075572736802616</c:v>
                </c:pt>
                <c:pt idx="15">
                  <c:v>-2.1638977523616951</c:v>
                </c:pt>
                <c:pt idx="16">
                  <c:v>-2.0205735640502929</c:v>
                </c:pt>
                <c:pt idx="17">
                  <c:v>-1.8774964789137518</c:v>
                </c:pt>
                <c:pt idx="18">
                  <c:v>-1.7345788719033763</c:v>
                </c:pt>
                <c:pt idx="19">
                  <c:v>-1.5917335074615742</c:v>
                </c:pt>
                <c:pt idx="20">
                  <c:v>-1.44887332625326</c:v>
                </c:pt>
                <c:pt idx="21">
                  <c:v>-1.3059112328114633</c:v>
                </c:pt>
                <c:pt idx="22">
                  <c:v>-1.1627598829955648</c:v>
                </c:pt>
                <c:pt idx="23">
                  <c:v>-1.0193314701589364</c:v>
                </c:pt>
                <c:pt idx="24">
                  <c:v>-0.8755375089112295</c:v>
                </c:pt>
                <c:pt idx="25">
                  <c:v>-0.73128861533907086</c:v>
                </c:pt>
                <c:pt idx="26">
                  <c:v>-0.58649428251711333</c:v>
                </c:pt>
                <c:pt idx="27">
                  <c:v>-0.44106265009886098</c:v>
                </c:pt>
                <c:pt idx="28">
                  <c:v>-0.29490026672285974</c:v>
                </c:pt>
                <c:pt idx="29">
                  <c:v>-0.14791184390390147</c:v>
                </c:pt>
                <c:pt idx="30">
                  <c:v>0</c:v>
                </c:pt>
                <c:pt idx="31">
                  <c:v>0.14893500724716724</c:v>
                </c:pt>
                <c:pt idx="32">
                  <c:v>0.29899556120917192</c:v>
                </c:pt>
                <c:pt idx="33">
                  <c:v>0.45028698164151765</c:v>
                </c:pt>
                <c:pt idx="34">
                  <c:v>0.60291783660905507</c:v>
                </c:pt>
                <c:pt idx="35">
                  <c:v>0.75700027311278217</c:v>
                </c:pt>
                <c:pt idx="36">
                  <c:v>0.9126503686540991</c:v>
                </c:pt>
                <c:pt idx="37">
                  <c:v>1.0699885061887147</c:v>
                </c:pt>
                <c:pt idx="38">
                  <c:v>1.229139775168747</c:v>
                </c:pt>
                <c:pt idx="39">
                  <c:v>1.390234401652195</c:v>
                </c:pt>
                <c:pt idx="40">
                  <c:v>1.5534082107786071</c:v>
                </c:pt>
                <c:pt idx="41">
                  <c:v>1.7188031252740383</c:v>
                </c:pt>
                <c:pt idx="42">
                  <c:v>1.8865677040636695</c:v>
                </c:pt>
                <c:pt idx="43">
                  <c:v>2.0568577255444014</c:v>
                </c:pt>
                <c:pt idx="44">
                  <c:v>2.2298368206111783</c:v>
                </c:pt>
                <c:pt idx="45">
                  <c:v>2.4056771611501819</c:v>
                </c:pt>
                <c:pt idx="46">
                  <c:v>2.5845602104216332</c:v>
                </c:pt>
                <c:pt idx="47">
                  <c:v>2.7666775425691799</c:v>
                </c:pt>
                <c:pt idx="48">
                  <c:v>2.9522317394288877</c:v>
                </c:pt>
                <c:pt idx="49">
                  <c:v>3.1414373738888632</c:v>
                </c:pt>
                <c:pt idx="50">
                  <c:v>3.334522090294564</c:v>
                </c:pt>
                <c:pt idx="51">
                  <c:v>3.5315113098110249</c:v>
                </c:pt>
                <c:pt idx="52">
                  <c:v>3.7314904370889246</c:v>
                </c:pt>
                <c:pt idx="53">
                  <c:v>3.9331061093496493</c:v>
                </c:pt>
                <c:pt idx="54">
                  <c:v>4.1347857696705157</c:v>
                </c:pt>
                <c:pt idx="55">
                  <c:v>4.334780684528881</c:v>
                </c:pt>
                <c:pt idx="56">
                  <c:v>4.5312266280892732</c:v>
                </c:pt>
                <c:pt idx="57">
                  <c:v>4.7222206786144039</c:v>
                </c:pt>
                <c:pt idx="58">
                  <c:v>4.905910299088303</c:v>
                </c:pt>
                <c:pt idx="59">
                  <c:v>5.0805887309708488</c:v>
                </c:pt>
                <c:pt idx="60">
                  <c:v>5.2447891547691281</c:v>
                </c:pt>
              </c:numCache>
            </c:numRef>
          </c:yVal>
        </c:ser>
        <c:axId val="145695872"/>
        <c:axId val="145697792"/>
      </c:scatterChart>
      <c:valAx>
        <c:axId val="145695872"/>
        <c:scaling>
          <c:orientation val="minMax"/>
          <c:max val="10"/>
          <c:min val="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Stress</a:t>
                </a:r>
              </a:p>
            </c:rich>
          </c:tx>
          <c:layout/>
        </c:title>
        <c:numFmt formatCode="General" sourceLinked="1"/>
        <c:tickLblPos val="nextTo"/>
        <c:crossAx val="145697792"/>
        <c:crosses val="autoZero"/>
        <c:crossBetween val="midCat"/>
      </c:valAx>
      <c:valAx>
        <c:axId val="145697792"/>
        <c:scaling>
          <c:orientation val="minMax"/>
          <c:max val="6"/>
          <c:min val="-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Stress</a:t>
                </a:r>
              </a:p>
            </c:rich>
          </c:tx>
          <c:layout/>
        </c:title>
        <c:numFmt formatCode="General" sourceLinked="1"/>
        <c:tickLblPos val="nextTo"/>
        <c:crossAx val="145695872"/>
        <c:crossesAt val="5"/>
        <c:crossBetween val="midCat"/>
        <c:majorUnit val="1"/>
      </c:valAx>
    </c:plotArea>
    <c:legend>
      <c:legendPos val="r"/>
      <c:layout/>
    </c:legend>
    <c:plotVisOnly val="1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519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0.62483</cdr:x>
      <cdr:y>0.14568</cdr:y>
    </cdr:from>
    <cdr:to>
      <cdr:x>0.74084</cdr:x>
      <cdr:y>0.21228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00017" y="881653"/>
          <a:ext cx="1076876" cy="403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/>
            <a:t>theta = 30deg</a:t>
          </a:r>
        </a:p>
      </cdr:txBody>
    </cdr:sp>
  </cdr:relSizeAnchor>
  <cdr:relSizeAnchor xmlns:cdr="http://schemas.openxmlformats.org/drawingml/2006/chartDrawing">
    <cdr:from>
      <cdr:x>0.7578</cdr:x>
      <cdr:y>0.26743</cdr:y>
    </cdr:from>
    <cdr:to>
      <cdr:x>0.86228</cdr:x>
      <cdr:y>0.34027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034330" y="1618463"/>
          <a:ext cx="969819" cy="4408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/>
            <a:t>theta = 20deg</a:t>
          </a:r>
        </a:p>
      </cdr:txBody>
    </cdr:sp>
  </cdr:relSizeAnchor>
  <cdr:relSizeAnchor xmlns:cdr="http://schemas.openxmlformats.org/drawingml/2006/chartDrawing">
    <cdr:from>
      <cdr:x>0.3555</cdr:x>
      <cdr:y>0.86264</cdr:y>
    </cdr:from>
    <cdr:to>
      <cdr:x>0.4844</cdr:x>
      <cdr:y>0.93548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299901" y="5220645"/>
          <a:ext cx="1196530" cy="440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/>
            <a:t>theta = -30deg</a:t>
          </a:r>
        </a:p>
      </cdr:txBody>
    </cdr:sp>
  </cdr:relSizeAnchor>
  <cdr:relSizeAnchor xmlns:cdr="http://schemas.openxmlformats.org/drawingml/2006/chartDrawing">
    <cdr:from>
      <cdr:x>0.53528</cdr:x>
      <cdr:y>0.77627</cdr:y>
    </cdr:from>
    <cdr:to>
      <cdr:x>0.65739</cdr:x>
      <cdr:y>0.86056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968744" y="4697950"/>
          <a:ext cx="1133554" cy="510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/>
            <a:t>theta = -20deg</a:t>
          </a:r>
        </a:p>
      </cdr:txBody>
    </cdr:sp>
  </cdr:relSizeAnchor>
  <cdr:relSizeAnchor xmlns:cdr="http://schemas.openxmlformats.org/drawingml/2006/chartDrawing">
    <cdr:from>
      <cdr:x>0.63569</cdr:x>
      <cdr:y>0.54839</cdr:y>
    </cdr:from>
    <cdr:to>
      <cdr:x>0.71235</cdr:x>
      <cdr:y>0.58793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5900777" y="3318794"/>
          <a:ext cx="711620" cy="2393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/>
            <a:t>theta = 0</a:t>
          </a:r>
        </a:p>
      </cdr:txBody>
    </cdr:sp>
  </cdr:relSizeAnchor>
</c:userShapes>
</file>

<file path=xl/queryTables/queryTable1.xml><?xml version="1.0" encoding="utf-8"?>
<queryTable xmlns="http://schemas.openxmlformats.org/spreadsheetml/2006/main" name="small_deform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S105"/>
  <sheetViews>
    <sheetView workbookViewId="0">
      <selection activeCell="C4" sqref="C4"/>
    </sheetView>
  </sheetViews>
  <sheetFormatPr defaultRowHeight="14.4"/>
  <cols>
    <col min="3" max="3" width="4.6640625" customWidth="1"/>
    <col min="4" max="4" width="8.21875" customWidth="1"/>
    <col min="5" max="5" width="12" bestFit="1" customWidth="1"/>
    <col min="6" max="6" width="12" customWidth="1"/>
    <col min="7" max="7" width="12.6640625" bestFit="1" customWidth="1"/>
    <col min="10" max="10" width="12.6640625" bestFit="1" customWidth="1"/>
    <col min="12" max="12" width="12.6640625" bestFit="1" customWidth="1"/>
    <col min="14" max="14" width="12.6640625" style="2" bestFit="1" customWidth="1"/>
  </cols>
  <sheetData>
    <row r="1" spans="3:19">
      <c r="N1" s="2" t="s">
        <v>14</v>
      </c>
    </row>
    <row r="4" spans="3:19">
      <c r="C4" t="s">
        <v>0</v>
      </c>
      <c r="D4" t="s">
        <v>1</v>
      </c>
      <c r="E4" t="s">
        <v>27</v>
      </c>
      <c r="F4" t="s">
        <v>28</v>
      </c>
      <c r="G4" t="s">
        <v>2</v>
      </c>
      <c r="H4" t="s">
        <v>3</v>
      </c>
      <c r="I4" t="s">
        <v>4</v>
      </c>
      <c r="J4" t="s">
        <v>5</v>
      </c>
      <c r="K4" t="s">
        <v>6</v>
      </c>
      <c r="L4" t="s">
        <v>7</v>
      </c>
      <c r="N4" s="2" t="s">
        <v>8</v>
      </c>
      <c r="O4" t="s">
        <v>9</v>
      </c>
      <c r="P4" t="s">
        <v>10</v>
      </c>
      <c r="Q4" t="s">
        <v>11</v>
      </c>
      <c r="R4" t="s">
        <v>12</v>
      </c>
      <c r="S4" t="s">
        <v>13</v>
      </c>
    </row>
    <row r="5" spans="3:19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N5" s="2">
        <f>(G5+J5+L5)/3</f>
        <v>0</v>
      </c>
      <c r="O5">
        <f>SQRT(0.5*((G5-N5)^2+2*H5^2+2*I5^2+(J5-N5)^2+2*K5^2+(L5-N5)^2))</f>
        <v>0</v>
      </c>
      <c r="P5">
        <f>(G5-N5)*(J5-N5)*(L5-N5)</f>
        <v>0</v>
      </c>
      <c r="Q5" t="e">
        <f>ASIN(-1.5*SQRT(3)*P5/POWER(O5,3))/3</f>
        <v>#DIV/0!</v>
      </c>
      <c r="R5" t="e">
        <f>O5*COS(Q5)</f>
        <v>#DIV/0!</v>
      </c>
      <c r="S5" t="e">
        <f>O5*SIN(Q5)</f>
        <v>#DIV/0!</v>
      </c>
    </row>
    <row r="6" spans="3:19">
      <c r="C6">
        <v>1</v>
      </c>
      <c r="D6" s="1">
        <v>8.6534964527373996E-7</v>
      </c>
      <c r="E6" s="1">
        <v>8.6534964527373996E-7</v>
      </c>
      <c r="F6" s="1">
        <v>8.6534964527373996E-7</v>
      </c>
      <c r="G6">
        <v>6.0000207182127001</v>
      </c>
      <c r="H6" s="1">
        <v>-1.0149656233063001E-18</v>
      </c>
      <c r="I6" s="1">
        <v>3.1785869336207E-17</v>
      </c>
      <c r="J6">
        <v>6.1109771887450002</v>
      </c>
      <c r="K6" s="1">
        <v>-5.6664480914008005E-17</v>
      </c>
      <c r="L6">
        <v>-12.111181925651</v>
      </c>
      <c r="N6" s="2">
        <f t="shared" ref="N6:N30" si="0">(G6+J6+L6)/3</f>
        <v>-6.1339564433401009E-5</v>
      </c>
      <c r="O6">
        <f t="shared" ref="O6:O30" si="1">SQRT(0.5*((G6-N6)^2+2*H6^2+2*I6^2+(J6-N6)^2+2*K6^2+(L6-N6)^2))</f>
        <v>10.488684818538291</v>
      </c>
      <c r="P6">
        <f t="shared" ref="P6:P30" si="2">(G6-N6)*(J6-N6)*(L6-N6)</f>
        <v>-444.07522035664374</v>
      </c>
      <c r="Q6">
        <f t="shared" ref="Q6:Q30" si="3">ASIN(-1.5*SQRT(3)*P6/POWER(O6,3))/3</f>
        <v>0.51830940949413662</v>
      </c>
      <c r="R6">
        <f t="shared" ref="R6:R30" si="4">O6*COS(Q6)</f>
        <v>9.1110795571980088</v>
      </c>
      <c r="S6">
        <f t="shared" ref="S6:S30" si="5">O6*SIN(Q6)</f>
        <v>5.1962234868261925</v>
      </c>
    </row>
    <row r="7" spans="3:19">
      <c r="C7">
        <v>2</v>
      </c>
      <c r="D7" s="1">
        <v>1.9039279219868001E-7</v>
      </c>
      <c r="E7" s="1">
        <v>1.9039279219868001E-7</v>
      </c>
      <c r="F7" s="1">
        <v>1.9039279219868001E-7</v>
      </c>
      <c r="G7">
        <v>4.6618086780255998</v>
      </c>
      <c r="H7" s="1">
        <v>-2.7449190791358E-17</v>
      </c>
      <c r="I7" s="1">
        <v>8.7013872398716001E-18</v>
      </c>
      <c r="J7">
        <v>-11.608942484437</v>
      </c>
      <c r="K7" s="1">
        <v>3.9310674657665003E-17</v>
      </c>
      <c r="L7">
        <v>6.9470768737239998</v>
      </c>
      <c r="N7" s="2">
        <f t="shared" si="0"/>
        <v>-1.8977562466678439E-5</v>
      </c>
      <c r="O7">
        <f t="shared" si="1"/>
        <v>10.118346773209334</v>
      </c>
      <c r="P7">
        <f t="shared" si="2"/>
        <v>-375.96849551357798</v>
      </c>
      <c r="Q7">
        <f t="shared" si="3"/>
        <v>0.41043041519865664</v>
      </c>
      <c r="R7">
        <f t="shared" si="4"/>
        <v>9.2780096790804993</v>
      </c>
      <c r="S7">
        <f t="shared" si="5"/>
        <v>4.0372611778041172</v>
      </c>
    </row>
    <row r="8" spans="3:19">
      <c r="C8">
        <v>3</v>
      </c>
      <c r="D8" s="1">
        <v>5.5878766058725997E-8</v>
      </c>
      <c r="E8" s="1">
        <v>5.5878766058725997E-8</v>
      </c>
      <c r="F8" s="1">
        <v>5.5878766058725997E-8</v>
      </c>
      <c r="G8">
        <v>-11.824079802495</v>
      </c>
      <c r="H8" s="1">
        <v>5.6416941004006E-17</v>
      </c>
      <c r="I8" s="1">
        <v>-1.1005568812182E-16</v>
      </c>
      <c r="J8">
        <v>5.0559863139779999</v>
      </c>
      <c r="K8" s="1">
        <v>6.0677098791626997E-18</v>
      </c>
      <c r="L8">
        <v>6.7680887873542996</v>
      </c>
      <c r="N8" s="2">
        <f t="shared" si="0"/>
        <v>-1.5670542333386568E-6</v>
      </c>
      <c r="O8">
        <f t="shared" si="1"/>
        <v>10.275672401755678</v>
      </c>
      <c r="P8">
        <f t="shared" si="2"/>
        <v>-404.61265950945193</v>
      </c>
      <c r="Q8">
        <f t="shared" si="3"/>
        <v>0.44019357162906153</v>
      </c>
      <c r="R8">
        <f t="shared" si="4"/>
        <v>9.2960842949246469</v>
      </c>
      <c r="S8">
        <f t="shared" si="5"/>
        <v>4.3786139462001712</v>
      </c>
    </row>
    <row r="9" spans="3:19">
      <c r="C9">
        <v>4</v>
      </c>
      <c r="D9" s="1">
        <v>2.2170682096423E-5</v>
      </c>
      <c r="E9" s="1">
        <v>2.2170682096423E-5</v>
      </c>
      <c r="F9" s="1">
        <v>2.2170682096423E-5</v>
      </c>
      <c r="G9">
        <v>-5.8388961259960004</v>
      </c>
      <c r="H9" s="1">
        <v>2.7388334125518999E-17</v>
      </c>
      <c r="I9" s="1">
        <v>-1.8979138049694999E-17</v>
      </c>
      <c r="J9">
        <v>9.7938585148887007</v>
      </c>
      <c r="K9" s="1">
        <v>2.7345806389692001E-17</v>
      </c>
      <c r="L9">
        <v>-3.9550266333392998</v>
      </c>
      <c r="N9" s="2">
        <f t="shared" si="0"/>
        <v>-2.1414815533156901E-5</v>
      </c>
      <c r="O9">
        <f t="shared" si="1"/>
        <v>8.5338914994531194</v>
      </c>
      <c r="P9">
        <f t="shared" si="2"/>
        <v>226.16791410300976</v>
      </c>
      <c r="Q9">
        <f t="shared" si="3"/>
        <v>-0.41299766511649327</v>
      </c>
      <c r="R9">
        <f t="shared" si="4"/>
        <v>7.8163773204423501</v>
      </c>
      <c r="S9">
        <f t="shared" si="5"/>
        <v>-3.4251349913416065</v>
      </c>
    </row>
    <row r="10" spans="3:19">
      <c r="C10">
        <v>5</v>
      </c>
      <c r="D10" s="1">
        <v>6.1160025237594001E-6</v>
      </c>
      <c r="E10" s="1">
        <v>6.1160025237594001E-6</v>
      </c>
      <c r="F10" s="1">
        <v>6.1160025237594001E-6</v>
      </c>
      <c r="G10">
        <v>-4.2272356113075</v>
      </c>
      <c r="H10" s="1">
        <v>1.631341571464E-18</v>
      </c>
      <c r="I10" s="1">
        <v>-1.2176816945863001E-17</v>
      </c>
      <c r="J10">
        <v>-5.6363550299889997</v>
      </c>
      <c r="K10" s="1">
        <v>7.2257281407252E-17</v>
      </c>
      <c r="L10">
        <v>9.8634516315827003</v>
      </c>
      <c r="N10" s="2">
        <f t="shared" si="0"/>
        <v>-4.6336571266773298E-5</v>
      </c>
      <c r="O10">
        <f t="shared" si="1"/>
        <v>8.5710471069677006</v>
      </c>
      <c r="P10">
        <f t="shared" si="2"/>
        <v>235.00517415963174</v>
      </c>
      <c r="Q10">
        <f t="shared" si="3"/>
        <v>-0.44130362540813245</v>
      </c>
      <c r="R10">
        <f t="shared" si="4"/>
        <v>7.74990333078585</v>
      </c>
      <c r="S10">
        <f t="shared" si="5"/>
        <v>-3.6608532985266935</v>
      </c>
    </row>
    <row r="11" spans="3:19">
      <c r="C11">
        <v>6</v>
      </c>
      <c r="D11" s="1">
        <v>5.0883191460294001E-7</v>
      </c>
      <c r="E11" s="1">
        <v>5.0883191460294001E-7</v>
      </c>
      <c r="F11" s="1">
        <v>5.0883191460294001E-7</v>
      </c>
      <c r="G11">
        <v>9.8062369969655006</v>
      </c>
      <c r="H11" s="1">
        <v>-5.0670690816558001E-17</v>
      </c>
      <c r="I11" s="1">
        <v>9.3998920827902996E-17</v>
      </c>
      <c r="J11">
        <v>-3.9999229057746999</v>
      </c>
      <c r="K11" s="1">
        <v>-6.1181408197316995E-17</v>
      </c>
      <c r="L11">
        <v>-5.8063554146416996</v>
      </c>
      <c r="N11" s="2">
        <f t="shared" si="0"/>
        <v>-1.377448363282241E-5</v>
      </c>
      <c r="O11">
        <f t="shared" si="1"/>
        <v>8.5403580280151559</v>
      </c>
      <c r="P11">
        <f t="shared" si="2"/>
        <v>227.74859482965874</v>
      </c>
      <c r="Q11">
        <f t="shared" si="3"/>
        <v>-0.41764203345236589</v>
      </c>
      <c r="R11">
        <f t="shared" si="4"/>
        <v>7.8062962058036005</v>
      </c>
      <c r="S11">
        <f t="shared" si="5"/>
        <v>-3.464022920527408</v>
      </c>
    </row>
    <row r="12" spans="3:19">
      <c r="C12">
        <v>7</v>
      </c>
      <c r="D12" s="1">
        <v>9.2377960170252996E-8</v>
      </c>
      <c r="E12" s="1">
        <v>9.2377960170252996E-8</v>
      </c>
      <c r="F12" s="1">
        <v>9.2377960170252996E-8</v>
      </c>
      <c r="G12">
        <v>5.9246268087798004</v>
      </c>
      <c r="H12" s="1">
        <v>-2.3476922088910001E-18</v>
      </c>
      <c r="I12" s="1">
        <v>3.5771792694254999E-17</v>
      </c>
      <c r="J12">
        <v>6.1810195787864002</v>
      </c>
      <c r="K12" s="1">
        <v>4.9288521104936002E-17</v>
      </c>
      <c r="L12">
        <v>-12.105811548697</v>
      </c>
      <c r="N12" s="2">
        <f t="shared" si="0"/>
        <v>-5.5053710266742918E-5</v>
      </c>
      <c r="O12">
        <f t="shared" si="1"/>
        <v>10.484676416087577</v>
      </c>
      <c r="P12">
        <f t="shared" si="2"/>
        <v>-443.32370729845894</v>
      </c>
      <c r="Q12">
        <f t="shared" si="3"/>
        <v>0.51137144741387142</v>
      </c>
      <c r="R12">
        <f t="shared" si="4"/>
        <v>9.1434155637417032</v>
      </c>
      <c r="S12">
        <f t="shared" si="5"/>
        <v>5.1309250022572952</v>
      </c>
    </row>
    <row r="13" spans="3:19">
      <c r="C13">
        <v>8</v>
      </c>
      <c r="D13" s="1">
        <v>1.5245967577292999E-7</v>
      </c>
      <c r="E13" s="1">
        <v>1.5245967577292999E-7</v>
      </c>
      <c r="F13" s="1">
        <v>1.5245967577292999E-7</v>
      </c>
      <c r="G13">
        <v>5.8171995762625004</v>
      </c>
      <c r="H13" s="1">
        <v>-4.3356419783601002E-17</v>
      </c>
      <c r="I13" s="1">
        <v>3.1492346310675E-17</v>
      </c>
      <c r="J13">
        <v>-12.091423271936</v>
      </c>
      <c r="K13" s="1">
        <v>-2.3430600528834999E-16</v>
      </c>
      <c r="L13">
        <v>6.2741614710573996</v>
      </c>
      <c r="N13" s="2">
        <f t="shared" si="0"/>
        <v>-2.0741538699908801E-5</v>
      </c>
      <c r="O13">
        <f t="shared" si="1"/>
        <v>10.473954119977675</v>
      </c>
      <c r="P13">
        <f t="shared" si="2"/>
        <v>-441.31563993397708</v>
      </c>
      <c r="Q13">
        <f t="shared" si="3"/>
        <v>0.50178284348113189</v>
      </c>
      <c r="R13">
        <f t="shared" si="4"/>
        <v>9.1827923714967028</v>
      </c>
      <c r="S13">
        <f t="shared" si="5"/>
        <v>5.0378605746268201</v>
      </c>
    </row>
    <row r="14" spans="3:19">
      <c r="C14">
        <v>9</v>
      </c>
      <c r="D14" s="1">
        <v>1.8538010825185999E-4</v>
      </c>
      <c r="E14">
        <v>1.8538010825185999E-4</v>
      </c>
      <c r="F14">
        <v>1.8538010825185999E-4</v>
      </c>
      <c r="G14">
        <v>-4.6243311944160004</v>
      </c>
      <c r="H14" s="1">
        <v>6.9330839485974997E-18</v>
      </c>
      <c r="I14" s="1">
        <v>-1.1866105081249E-16</v>
      </c>
      <c r="J14">
        <v>-5.3108782917938004</v>
      </c>
      <c r="K14" s="1">
        <v>1.7148160711537E-17</v>
      </c>
      <c r="L14">
        <v>9.9351754613671002</v>
      </c>
      <c r="N14" s="2">
        <f t="shared" si="0"/>
        <v>-1.1341614233254896E-5</v>
      </c>
      <c r="O14">
        <f t="shared" si="1"/>
        <v>8.6109691287816332</v>
      </c>
      <c r="P14">
        <f t="shared" si="2"/>
        <v>243.99971786924368</v>
      </c>
      <c r="Q14">
        <f t="shared" si="3"/>
        <v>-0.48372352695315962</v>
      </c>
      <c r="R14">
        <f t="shared" si="4"/>
        <v>7.6230268765804503</v>
      </c>
      <c r="S14">
        <f t="shared" si="5"/>
        <v>-4.0047784677510476</v>
      </c>
    </row>
    <row r="15" spans="3:19">
      <c r="C15">
        <v>10</v>
      </c>
      <c r="D15" s="1">
        <v>8.5063582200283998E-7</v>
      </c>
      <c r="E15" s="1">
        <v>8.5063582200283998E-7</v>
      </c>
      <c r="F15" s="1">
        <v>8.5063582200283998E-7</v>
      </c>
      <c r="G15">
        <v>-5.4354290211925003</v>
      </c>
      <c r="H15" s="1">
        <v>-2.6438926760555999E-18</v>
      </c>
      <c r="I15" s="1">
        <v>-1.6600917676700001E-17</v>
      </c>
      <c r="J15">
        <v>9.9135279903739004</v>
      </c>
      <c r="K15" s="1">
        <v>2.1788136951342E-17</v>
      </c>
      <c r="L15">
        <v>-4.4781496760664004</v>
      </c>
      <c r="N15" s="2">
        <f t="shared" si="0"/>
        <v>-1.6902295000065237E-5</v>
      </c>
      <c r="O15">
        <f t="shared" si="1"/>
        <v>8.5987135776447694</v>
      </c>
      <c r="P15">
        <f t="shared" si="2"/>
        <v>241.30061119241788</v>
      </c>
      <c r="Q15">
        <f t="shared" si="3"/>
        <v>-0.46790588730646848</v>
      </c>
      <c r="R15">
        <f t="shared" si="4"/>
        <v>7.6744785057832035</v>
      </c>
      <c r="S15">
        <f t="shared" si="5"/>
        <v>-3.8781767436057004</v>
      </c>
    </row>
    <row r="16" spans="3:19">
      <c r="C16">
        <v>11</v>
      </c>
      <c r="D16" s="1">
        <v>7.3954984625145999E-7</v>
      </c>
      <c r="E16" s="1">
        <v>7.3954984625145999E-7</v>
      </c>
      <c r="F16" s="1">
        <v>7.3954984625145999E-7</v>
      </c>
      <c r="G16">
        <v>-4.9003052079659</v>
      </c>
      <c r="H16" s="1">
        <v>6.7605416890797001E-18</v>
      </c>
      <c r="I16" s="1">
        <v>-4.9731703473484002E-18</v>
      </c>
      <c r="J16">
        <v>-5.0565265574972003</v>
      </c>
      <c r="K16" s="1">
        <v>2.0971334993004999E-17</v>
      </c>
      <c r="L16">
        <v>9.9567509575469995</v>
      </c>
      <c r="N16" s="2">
        <f t="shared" si="0"/>
        <v>-2.6935972033588957E-5</v>
      </c>
      <c r="O16">
        <f t="shared" si="1"/>
        <v>8.6231763749307788</v>
      </c>
      <c r="P16">
        <f t="shared" si="2"/>
        <v>246.71158389118543</v>
      </c>
      <c r="Q16">
        <f t="shared" si="3"/>
        <v>-0.51454042637857655</v>
      </c>
      <c r="R16">
        <f t="shared" si="4"/>
        <v>7.5066387575220919</v>
      </c>
      <c r="S16">
        <f t="shared" si="5"/>
        <v>-4.2437654691596141</v>
      </c>
    </row>
    <row r="17" spans="3:19">
      <c r="C17">
        <v>12</v>
      </c>
      <c r="D17" s="1">
        <v>5.0105470408734002E-5</v>
      </c>
      <c r="E17" s="1">
        <v>5.0105470408734002E-5</v>
      </c>
      <c r="F17" s="1">
        <v>5.0105470408734002E-5</v>
      </c>
      <c r="G17">
        <v>5.4504503111979998</v>
      </c>
      <c r="H17" s="1">
        <v>-2.8250644018664002E-17</v>
      </c>
      <c r="I17" s="1">
        <v>2.6402557002477998E-19</v>
      </c>
      <c r="J17">
        <v>-11.993581739965</v>
      </c>
      <c r="K17" s="1">
        <v>8.0160084303619994E-18</v>
      </c>
      <c r="L17">
        <v>6.5430038268072996</v>
      </c>
      <c r="N17" s="2">
        <f t="shared" si="0"/>
        <v>-4.2533986566913505E-5</v>
      </c>
      <c r="O17">
        <f t="shared" si="1"/>
        <v>10.401065104599811</v>
      </c>
      <c r="P17">
        <f t="shared" si="2"/>
        <v>-427.72351832071661</v>
      </c>
      <c r="Q17">
        <f t="shared" si="3"/>
        <v>0.47105336669241349</v>
      </c>
      <c r="R17">
        <f t="shared" si="4"/>
        <v>9.2682927833861477</v>
      </c>
      <c r="S17">
        <f t="shared" si="5"/>
        <v>4.7202652670751588</v>
      </c>
    </row>
    <row r="18" spans="3:19">
      <c r="C18">
        <v>13</v>
      </c>
      <c r="D18" s="1">
        <v>5.2736826017251998E-8</v>
      </c>
      <c r="E18" s="1">
        <v>5.2736826017251998E-8</v>
      </c>
      <c r="F18" s="1">
        <v>5.2736826017251998E-8</v>
      </c>
      <c r="G18">
        <v>5.8981445232359997</v>
      </c>
      <c r="H18" s="1">
        <v>-4.0104414368232998E-18</v>
      </c>
      <c r="I18" s="1">
        <v>4.8210572443543999E-17</v>
      </c>
      <c r="J18">
        <v>6.2047082629219998</v>
      </c>
      <c r="K18" s="1">
        <v>-1.1894487341538E-17</v>
      </c>
      <c r="L18">
        <v>-12.102939143465001</v>
      </c>
      <c r="N18" s="2">
        <f t="shared" si="0"/>
        <v>-2.8785769000450045E-5</v>
      </c>
      <c r="O18">
        <f t="shared" si="1"/>
        <v>10.482548577347085</v>
      </c>
      <c r="P18">
        <f t="shared" si="2"/>
        <v>-442.92554408331506</v>
      </c>
      <c r="Q18">
        <f t="shared" si="3"/>
        <v>0.50897567781954389</v>
      </c>
      <c r="R18">
        <f t="shared" si="4"/>
        <v>9.1538237031934955</v>
      </c>
      <c r="S18">
        <f t="shared" si="5"/>
        <v>5.1079679215216602</v>
      </c>
    </row>
    <row r="19" spans="3:19">
      <c r="C19">
        <v>14</v>
      </c>
      <c r="D19" s="1">
        <v>1.2661605309393999E-4</v>
      </c>
      <c r="E19">
        <v>1.2661605309393999E-4</v>
      </c>
      <c r="F19">
        <v>1.2661605309393999E-4</v>
      </c>
      <c r="G19">
        <v>9.9565941913506002</v>
      </c>
      <c r="H19" s="1">
        <v>8.7797264957499007E-18</v>
      </c>
      <c r="I19" s="1">
        <v>1.7756021293547001E-16</v>
      </c>
      <c r="J19">
        <v>-4.8905860995002</v>
      </c>
      <c r="K19" s="1">
        <v>4.8978983035995999E-18</v>
      </c>
      <c r="L19">
        <v>-5.0661140197277001</v>
      </c>
      <c r="N19" s="2">
        <f t="shared" si="0"/>
        <v>-3.5309292433301685E-5</v>
      </c>
      <c r="O19">
        <f t="shared" si="1"/>
        <v>8.6231407139453093</v>
      </c>
      <c r="P19">
        <f t="shared" si="2"/>
        <v>246.68460858972983</v>
      </c>
      <c r="Q19">
        <f t="shared" si="3"/>
        <v>-0.5134208742647185</v>
      </c>
      <c r="R19">
        <f t="shared" si="4"/>
        <v>7.5113541055391639</v>
      </c>
      <c r="S19">
        <f t="shared" si="5"/>
        <v>-4.2353412228179632</v>
      </c>
    </row>
    <row r="20" spans="3:19">
      <c r="C20">
        <v>15</v>
      </c>
      <c r="D20" s="1">
        <v>8.7212746133769008E-6</v>
      </c>
      <c r="E20" s="1">
        <v>8.7212746133769008E-6</v>
      </c>
      <c r="F20" s="1">
        <v>8.7212746133769008E-6</v>
      </c>
      <c r="G20">
        <v>-3.4605107363202001</v>
      </c>
      <c r="H20" s="1">
        <v>-6.3001656904521004E-18</v>
      </c>
      <c r="I20" s="1">
        <v>-1.1543159182149001E-16</v>
      </c>
      <c r="J20">
        <v>-6.1809930727482003</v>
      </c>
      <c r="K20" s="1">
        <v>-7.9804253274357003E-17</v>
      </c>
      <c r="L20">
        <v>9.6414431932878006</v>
      </c>
      <c r="N20" s="2">
        <f t="shared" si="0"/>
        <v>-2.0205260199783009E-5</v>
      </c>
      <c r="O20">
        <f t="shared" si="1"/>
        <v>8.4598237797757783</v>
      </c>
      <c r="P20">
        <f t="shared" si="2"/>
        <v>206.22317041917904</v>
      </c>
      <c r="Q20">
        <f t="shared" si="3"/>
        <v>-0.36210942465972812</v>
      </c>
      <c r="R20">
        <f t="shared" si="4"/>
        <v>7.9112181330179983</v>
      </c>
      <c r="S20">
        <f t="shared" si="5"/>
        <v>-2.996872709453466</v>
      </c>
    </row>
    <row r="21" spans="3:19">
      <c r="C21">
        <v>16</v>
      </c>
      <c r="D21" s="1">
        <v>1.7537619306118E-5</v>
      </c>
      <c r="E21" s="1">
        <v>1.7537619306118E-5</v>
      </c>
      <c r="F21" s="1">
        <v>1.7537619306118E-5</v>
      </c>
      <c r="G21">
        <v>-5.5371582948939002</v>
      </c>
      <c r="H21" s="1">
        <v>2.6144157552682E-17</v>
      </c>
      <c r="I21" s="1">
        <v>-1.0880811686969001E-18</v>
      </c>
      <c r="J21">
        <v>9.8906183291102003</v>
      </c>
      <c r="K21" s="1">
        <v>1.8077389429068999E-16</v>
      </c>
      <c r="L21">
        <v>-4.3534783758874998</v>
      </c>
      <c r="N21" s="2">
        <f t="shared" si="0"/>
        <v>-6.1138903998762357E-6</v>
      </c>
      <c r="O21">
        <f t="shared" si="1"/>
        <v>8.5859544281358406</v>
      </c>
      <c r="P21">
        <f t="shared" si="2"/>
        <v>238.4217947992862</v>
      </c>
      <c r="Q21">
        <f t="shared" si="3"/>
        <v>-0.45461289195511795</v>
      </c>
      <c r="R21">
        <f t="shared" si="4"/>
        <v>7.7138883120020498</v>
      </c>
      <c r="S21">
        <f t="shared" si="5"/>
        <v>-3.7702175735603913</v>
      </c>
    </row>
    <row r="22" spans="3:19">
      <c r="C22">
        <v>17</v>
      </c>
      <c r="D22" s="1">
        <v>6.3496657786377006E-5</v>
      </c>
      <c r="E22" s="1">
        <v>6.3496657786377006E-5</v>
      </c>
      <c r="F22" s="1">
        <v>6.3496657786377006E-5</v>
      </c>
      <c r="G22">
        <v>-11.856355518020001</v>
      </c>
      <c r="H22" s="1">
        <v>-4.5381256756940004E-18</v>
      </c>
      <c r="I22" s="1">
        <v>-1.5700299488499001E-16</v>
      </c>
      <c r="J22">
        <v>5.1222954408322003</v>
      </c>
      <c r="K22" s="1">
        <v>6.3149914490466006E-17</v>
      </c>
      <c r="L22">
        <v>6.7340043468540003</v>
      </c>
      <c r="N22" s="2">
        <f t="shared" si="0"/>
        <v>-1.8576777933413762E-5</v>
      </c>
      <c r="O22">
        <f t="shared" si="1"/>
        <v>10.299463366973713</v>
      </c>
      <c r="P22">
        <f t="shared" si="2"/>
        <v>-408.96987825422201</v>
      </c>
      <c r="Q22">
        <f t="shared" si="3"/>
        <v>0.44527635041911745</v>
      </c>
      <c r="R22">
        <f t="shared" si="4"/>
        <v>9.2951799324370015</v>
      </c>
      <c r="S22">
        <f t="shared" si="5"/>
        <v>4.4360540654115059</v>
      </c>
    </row>
    <row r="23" spans="3:19">
      <c r="C23">
        <v>18</v>
      </c>
      <c r="D23" s="1">
        <v>3.2505950930961002E-7</v>
      </c>
      <c r="E23" s="1">
        <v>3.2505950930961002E-7</v>
      </c>
      <c r="F23" s="1">
        <v>3.2505950930961002E-7</v>
      </c>
      <c r="G23">
        <v>-3.3941895889667002</v>
      </c>
      <c r="H23" s="1">
        <v>-3.3714952738681E-18</v>
      </c>
      <c r="I23" s="1">
        <v>5.3348512350836002E-17</v>
      </c>
      <c r="J23">
        <v>-6.2256516880935999</v>
      </c>
      <c r="K23" s="1">
        <v>-1.7842632875896E-16</v>
      </c>
      <c r="L23">
        <v>9.6196578090365001</v>
      </c>
      <c r="N23" s="2">
        <f t="shared" si="0"/>
        <v>-6.1156007933031262E-5</v>
      </c>
      <c r="O23">
        <f t="shared" si="1"/>
        <v>8.4503573373866665</v>
      </c>
      <c r="P23">
        <f t="shared" si="2"/>
        <v>203.26902751492733</v>
      </c>
      <c r="Q23">
        <f t="shared" si="3"/>
        <v>-0.35526992799560692</v>
      </c>
      <c r="R23">
        <f t="shared" si="4"/>
        <v>7.9226547485650487</v>
      </c>
      <c r="S23">
        <f t="shared" si="5"/>
        <v>-2.9394014466493616</v>
      </c>
    </row>
    <row r="24" spans="3:19">
      <c r="C24">
        <v>19</v>
      </c>
      <c r="D24" s="1">
        <v>2.5672699714985001E-6</v>
      </c>
      <c r="E24" s="1">
        <v>2.5672699714985001E-6</v>
      </c>
      <c r="F24" s="1">
        <v>2.5672699714985001E-6</v>
      </c>
      <c r="G24">
        <v>5.8161141026234002</v>
      </c>
      <c r="H24" s="1">
        <v>2.2390192737610999E-18</v>
      </c>
      <c r="I24" s="1">
        <v>3.8778344343903998E-17</v>
      </c>
      <c r="J24">
        <v>6.2750902964488002</v>
      </c>
      <c r="K24" s="1">
        <v>4.4290861836190003E-17</v>
      </c>
      <c r="L24">
        <v>-12.091216850571</v>
      </c>
      <c r="N24" s="2">
        <f t="shared" si="0"/>
        <v>-4.1504995997125134E-6</v>
      </c>
      <c r="O24">
        <f t="shared" si="1"/>
        <v>10.473811780120958</v>
      </c>
      <c r="P24">
        <f t="shared" si="2"/>
        <v>-441.28925799758508</v>
      </c>
      <c r="Q24">
        <f t="shared" si="3"/>
        <v>0.50168636513233789</v>
      </c>
      <c r="R24">
        <f t="shared" si="4"/>
        <v>9.1831535735098981</v>
      </c>
      <c r="S24">
        <f t="shared" si="5"/>
        <v>5.0369061586188923</v>
      </c>
    </row>
    <row r="25" spans="3:19">
      <c r="C25">
        <v>20</v>
      </c>
      <c r="D25" s="1">
        <v>8.5067837307662003E-7</v>
      </c>
      <c r="E25" s="1">
        <v>8.5067837307662003E-7</v>
      </c>
      <c r="F25" s="1">
        <v>8.5067837307662003E-7</v>
      </c>
      <c r="G25">
        <v>6.3336873921962002</v>
      </c>
      <c r="H25" s="1">
        <v>-5.8837806059178998E-18</v>
      </c>
      <c r="I25" s="1">
        <v>2.5441367800813002E-17</v>
      </c>
      <c r="J25">
        <v>5.7436942136273004</v>
      </c>
      <c r="K25" s="1">
        <v>-6.6320204124850998E-17</v>
      </c>
      <c r="L25">
        <v>-12.077547203569001</v>
      </c>
      <c r="N25" s="2">
        <f t="shared" si="0"/>
        <v>-5.5199248500059639E-5</v>
      </c>
      <c r="O25">
        <f t="shared" si="1"/>
        <v>10.463574094137657</v>
      </c>
      <c r="P25">
        <f t="shared" si="2"/>
        <v>-439.37227846028452</v>
      </c>
      <c r="Q25">
        <f t="shared" si="3"/>
        <v>0.49540232195151107</v>
      </c>
      <c r="R25">
        <f t="shared" si="4"/>
        <v>9.2056172978826023</v>
      </c>
      <c r="S25">
        <f t="shared" si="5"/>
        <v>4.9742329045223972</v>
      </c>
    </row>
    <row r="26" spans="3:19">
      <c r="C26">
        <v>21</v>
      </c>
      <c r="D26" s="1">
        <v>1.4270437453944999E-7</v>
      </c>
      <c r="E26" s="1">
        <v>1.4270437453944999E-7</v>
      </c>
      <c r="F26" s="1">
        <v>1.4270437453944999E-7</v>
      </c>
      <c r="G26">
        <v>3.2821082402610999</v>
      </c>
      <c r="H26" s="1">
        <v>1.0450498656235E-16</v>
      </c>
      <c r="I26" s="1">
        <v>-1.2874600227335999E-16</v>
      </c>
      <c r="J26">
        <v>-10.705441494687999</v>
      </c>
      <c r="K26" s="1">
        <v>-9.3341360620698002E-17</v>
      </c>
      <c r="L26">
        <v>7.4232712995570997</v>
      </c>
      <c r="N26" s="2">
        <f t="shared" si="0"/>
        <v>-2.0651623266587649E-5</v>
      </c>
      <c r="O26">
        <f t="shared" si="1"/>
        <v>9.4995702240292452</v>
      </c>
      <c r="P26">
        <f t="shared" si="2"/>
        <v>-260.82902505866269</v>
      </c>
      <c r="Q26">
        <f t="shared" si="3"/>
        <v>0.30386909492422048</v>
      </c>
      <c r="R26">
        <f t="shared" si="4"/>
        <v>9.0643563971225483</v>
      </c>
      <c r="S26">
        <f t="shared" si="5"/>
        <v>2.8424069988667311</v>
      </c>
    </row>
    <row r="27" spans="3:19">
      <c r="C27">
        <v>22</v>
      </c>
      <c r="D27" s="1">
        <v>2.9190196482176002E-8</v>
      </c>
      <c r="E27" s="1">
        <v>2.9190196482176002E-8</v>
      </c>
      <c r="F27" s="1">
        <v>2.9190196482176002E-8</v>
      </c>
      <c r="G27">
        <v>-11.101986483483</v>
      </c>
      <c r="H27" s="1">
        <v>5.0993820319410002E-17</v>
      </c>
      <c r="I27" s="1">
        <v>-2.0275513358172E-16</v>
      </c>
      <c r="J27">
        <v>7.2288469277859004</v>
      </c>
      <c r="K27" s="1">
        <v>7.4856642825702004E-17</v>
      </c>
      <c r="L27">
        <v>3.8731394212149</v>
      </c>
      <c r="N27" s="2">
        <f t="shared" si="0"/>
        <v>-4.4827399718154006E-8</v>
      </c>
      <c r="O27">
        <f t="shared" si="1"/>
        <v>9.7599062690419256</v>
      </c>
      <c r="P27">
        <f t="shared" si="2"/>
        <v>-310.83710776003704</v>
      </c>
      <c r="Q27">
        <f t="shared" si="3"/>
        <v>0.35082762865046502</v>
      </c>
      <c r="R27">
        <f t="shared" si="4"/>
        <v>9.1654167056344509</v>
      </c>
      <c r="S27">
        <f t="shared" si="5"/>
        <v>3.3542371699927269</v>
      </c>
    </row>
    <row r="28" spans="3:19">
      <c r="C28">
        <v>23</v>
      </c>
      <c r="D28" s="1">
        <v>8.7555163785779999E-8</v>
      </c>
      <c r="E28" s="1">
        <v>8.7555163785779999E-8</v>
      </c>
      <c r="F28" s="1">
        <v>8.7555163785779999E-8</v>
      </c>
      <c r="G28">
        <v>-9.8481169657151995</v>
      </c>
      <c r="H28" s="1">
        <v>-1.1372793057492999E-16</v>
      </c>
      <c r="I28" s="1">
        <v>-8.3546067020035999E-17</v>
      </c>
      <c r="J28">
        <v>7.8436093539953999</v>
      </c>
      <c r="K28" s="1">
        <v>1.5041462502074001E-16</v>
      </c>
      <c r="L28">
        <v>2.0044461884313001</v>
      </c>
      <c r="N28" s="2">
        <f t="shared" si="0"/>
        <v>-2.0474429499817148E-5</v>
      </c>
      <c r="O28">
        <f t="shared" si="1"/>
        <v>9.0145831847498883</v>
      </c>
      <c r="P28">
        <f t="shared" si="2"/>
        <v>-154.83467336834545</v>
      </c>
      <c r="Q28">
        <f t="shared" si="3"/>
        <v>0.193778322173597</v>
      </c>
      <c r="R28">
        <f t="shared" si="4"/>
        <v>8.8458631598553001</v>
      </c>
      <c r="S28">
        <f t="shared" si="5"/>
        <v>1.7359190510764702</v>
      </c>
    </row>
    <row r="29" spans="3:19">
      <c r="C29">
        <v>24</v>
      </c>
      <c r="D29" s="1">
        <v>3.5932656782478E-5</v>
      </c>
      <c r="E29" s="1">
        <v>3.5932656782478E-5</v>
      </c>
      <c r="F29" s="1">
        <v>3.5932656782478E-5</v>
      </c>
      <c r="G29">
        <v>-4.1018571666800003</v>
      </c>
      <c r="H29" s="1">
        <v>-3.9738248285197003E-18</v>
      </c>
      <c r="I29" s="1">
        <v>-5.8184982422998997E-17</v>
      </c>
      <c r="J29">
        <v>-5.7314317633943999</v>
      </c>
      <c r="K29" s="1">
        <v>-2.0162268915565999E-17</v>
      </c>
      <c r="L29">
        <v>9.8331203261530007</v>
      </c>
      <c r="N29" s="2">
        <f t="shared" si="0"/>
        <v>-5.6201307132871157E-5</v>
      </c>
      <c r="O29">
        <f t="shared" si="1"/>
        <v>8.5546711688240205</v>
      </c>
      <c r="P29">
        <f t="shared" si="2"/>
        <v>231.16777148930765</v>
      </c>
      <c r="Q29">
        <f t="shared" si="3"/>
        <v>-0.42820945709118236</v>
      </c>
      <c r="R29">
        <f t="shared" si="4"/>
        <v>7.7822760447737007</v>
      </c>
      <c r="S29">
        <f t="shared" si="5"/>
        <v>-3.5522638372804378</v>
      </c>
    </row>
    <row r="30" spans="3:19">
      <c r="C30">
        <v>25</v>
      </c>
      <c r="D30" s="1">
        <v>4.5439701041872002E-6</v>
      </c>
      <c r="E30" s="1">
        <v>4.5439701041872002E-6</v>
      </c>
      <c r="F30" s="1">
        <v>4.5439701041872002E-6</v>
      </c>
      <c r="G30">
        <v>6.4944671824890996</v>
      </c>
      <c r="H30" s="1">
        <v>-7.3962317173347E-18</v>
      </c>
      <c r="I30" s="1">
        <v>7.7435907257250001E-17</v>
      </c>
      <c r="J30">
        <v>5.5238734543066004</v>
      </c>
      <c r="K30" s="1">
        <v>-1.5430686210477999E-17</v>
      </c>
      <c r="L30">
        <v>-12.018350453846001</v>
      </c>
      <c r="N30" s="2">
        <f t="shared" si="0"/>
        <v>-3.2723501005212561E-6</v>
      </c>
      <c r="O30">
        <f t="shared" si="1"/>
        <v>10.419501656870382</v>
      </c>
      <c r="P30">
        <f t="shared" si="2"/>
        <v>-431.15404916101295</v>
      </c>
      <c r="Q30">
        <f t="shared" si="3"/>
        <v>0.47700609667258392</v>
      </c>
      <c r="R30">
        <f t="shared" si="4"/>
        <v>9.2564088181675501</v>
      </c>
      <c r="S30">
        <f t="shared" si="5"/>
        <v>4.7838175726583314</v>
      </c>
    </row>
    <row r="31" spans="3:19">
      <c r="C31">
        <v>26</v>
      </c>
      <c r="D31" s="1">
        <v>1.3434637047282999E-7</v>
      </c>
      <c r="E31" s="1">
        <v>1.3434637047282999E-7</v>
      </c>
      <c r="F31" s="1">
        <v>1.3434637047282999E-7</v>
      </c>
      <c r="G31">
        <v>5.8640763141805001</v>
      </c>
      <c r="H31" s="1">
        <v>-5.5769402802871997E-18</v>
      </c>
      <c r="I31" s="1">
        <v>3.5920729609257002E-17</v>
      </c>
      <c r="J31">
        <v>6.2344030594581996</v>
      </c>
      <c r="K31" s="1">
        <v>4.3175281349472999E-17</v>
      </c>
      <c r="L31">
        <v>-12.098664098984001</v>
      </c>
      <c r="N31" s="2">
        <f t="shared" ref="N31:N94" si="6">(G31+J31+L31)/3</f>
        <v>-6.1575115100372571E-5</v>
      </c>
      <c r="O31">
        <f t="shared" ref="O31:O94" si="7">SQRT(0.5*((G31-N31)^2+2*H31^2+2*I31^2+(J31-N31)^2+2*K31^2+(L31-N31)^2))</f>
        <v>10.479333125132161</v>
      </c>
      <c r="P31">
        <f t="shared" ref="P31:P94" si="8">(G31-N31)*(J31-N31)*(L31-N31)</f>
        <v>-442.32200803284996</v>
      </c>
      <c r="Q31">
        <f t="shared" ref="Q31:Q94" si="9">ASIN(-1.5*SQRT(3)*P31/POWER(O31,3))/3</f>
        <v>0.50592847094528615</v>
      </c>
      <c r="R31">
        <f t="shared" ref="R31:R94" si="10">O31*COS(Q31)</f>
        <v>9.1665335792210971</v>
      </c>
      <c r="S31">
        <f t="shared" ref="S31:S94" si="11">O31*SIN(Q31)</f>
        <v>5.0784923834248525</v>
      </c>
    </row>
    <row r="32" spans="3:19">
      <c r="C32">
        <v>27</v>
      </c>
      <c r="D32" s="1">
        <v>3.4035942311216998E-6</v>
      </c>
      <c r="E32" s="1">
        <v>3.4035942311216998E-6</v>
      </c>
      <c r="F32" s="1">
        <v>3.4035942311216998E-6</v>
      </c>
      <c r="G32">
        <v>5.1443466432280998</v>
      </c>
      <c r="H32" s="1">
        <v>-5.4380875496478997E-18</v>
      </c>
      <c r="I32" s="1">
        <v>1.1207581293710001E-17</v>
      </c>
      <c r="J32">
        <v>-11.866678770205001</v>
      </c>
      <c r="K32" s="1">
        <v>-7.9262217025676994E-17</v>
      </c>
      <c r="L32">
        <v>6.7222765916942002</v>
      </c>
      <c r="N32" s="2">
        <f t="shared" si="6"/>
        <v>-1.8511760900175034E-5</v>
      </c>
      <c r="O32">
        <f t="shared" si="7"/>
        <v>10.307069661041833</v>
      </c>
      <c r="P32">
        <f t="shared" si="8"/>
        <v>-410.37214126686933</v>
      </c>
      <c r="Q32">
        <f t="shared" si="9"/>
        <v>0.44697782500164657</v>
      </c>
      <c r="R32">
        <f t="shared" si="10"/>
        <v>9.2944776809496013</v>
      </c>
      <c r="S32">
        <f t="shared" si="11"/>
        <v>4.455150910563944</v>
      </c>
    </row>
    <row r="33" spans="3:19">
      <c r="C33">
        <v>28</v>
      </c>
      <c r="D33" s="1">
        <v>1.2573219776434999E-7</v>
      </c>
      <c r="E33" s="1">
        <v>1.2573219776434999E-7</v>
      </c>
      <c r="F33" s="1">
        <v>1.2573219776434999E-7</v>
      </c>
      <c r="G33">
        <v>-5.4561457761941003</v>
      </c>
      <c r="H33" s="1">
        <v>4.5974447900528001E-18</v>
      </c>
      <c r="I33" s="1">
        <v>-3.5045968299433998E-17</v>
      </c>
      <c r="J33">
        <v>-4.4531318119343002</v>
      </c>
      <c r="K33" s="1">
        <v>4.3949168609461003E-17</v>
      </c>
      <c r="L33">
        <v>9.9092611240753001</v>
      </c>
      <c r="N33" s="2">
        <f t="shared" si="6"/>
        <v>-5.4880177001355906E-6</v>
      </c>
      <c r="O33">
        <f t="shared" si="7"/>
        <v>8.5963179818618194</v>
      </c>
      <c r="P33">
        <f t="shared" si="8"/>
        <v>240.76428102822322</v>
      </c>
      <c r="Q33">
        <f t="shared" si="9"/>
        <v>-0.465225888304105</v>
      </c>
      <c r="R33">
        <f t="shared" si="10"/>
        <v>7.6827034501347002</v>
      </c>
      <c r="S33">
        <f t="shared" si="11"/>
        <v>-3.8565205227729868</v>
      </c>
    </row>
    <row r="34" spans="3:19">
      <c r="C34">
        <v>29</v>
      </c>
      <c r="D34" s="1">
        <v>1.9159043515016E-5</v>
      </c>
      <c r="E34" s="1">
        <v>1.9159043515016E-5</v>
      </c>
      <c r="F34" s="1">
        <v>1.9159043515016E-5</v>
      </c>
      <c r="G34">
        <v>-5.5925228901216997</v>
      </c>
      <c r="H34" s="1">
        <v>3.4625876675674002E-17</v>
      </c>
      <c r="I34" s="1">
        <v>-2.1155375304207E-17</v>
      </c>
      <c r="J34">
        <v>9.8760487158989996</v>
      </c>
      <c r="K34" s="1">
        <v>4.9043549771294999E-17</v>
      </c>
      <c r="L34">
        <v>-4.2835873402238001</v>
      </c>
      <c r="N34" s="2">
        <f t="shared" si="6"/>
        <v>-2.0504815500051638E-5</v>
      </c>
      <c r="O34">
        <f t="shared" si="7"/>
        <v>8.577930141223165</v>
      </c>
      <c r="P34">
        <f t="shared" si="8"/>
        <v>236.58970932764873</v>
      </c>
      <c r="Q34">
        <f t="shared" si="9"/>
        <v>-0.44722785668935078</v>
      </c>
      <c r="R34">
        <f t="shared" si="10"/>
        <v>7.7342858030103505</v>
      </c>
      <c r="S34">
        <f t="shared" si="11"/>
        <v>-3.7096776982721025</v>
      </c>
    </row>
    <row r="35" spans="3:19">
      <c r="C35">
        <v>30</v>
      </c>
      <c r="D35" s="1">
        <v>1.9362034096981001E-4</v>
      </c>
      <c r="E35">
        <v>1.9362034096981001E-4</v>
      </c>
      <c r="F35">
        <v>1.9362034096981001E-4</v>
      </c>
      <c r="G35">
        <v>-4.4946884182728004</v>
      </c>
      <c r="H35" s="1">
        <v>-6.6824990990729997E-18</v>
      </c>
      <c r="I35" s="1">
        <v>-6.8608533632717003E-18</v>
      </c>
      <c r="J35">
        <v>-5.4218962792002001</v>
      </c>
      <c r="K35" s="1">
        <v>-4.1824837875672997E-17</v>
      </c>
      <c r="L35">
        <v>9.9164749456668009</v>
      </c>
      <c r="N35" s="2">
        <f t="shared" si="6"/>
        <v>-3.6583935399884617E-5</v>
      </c>
      <c r="O35">
        <f t="shared" si="7"/>
        <v>8.6004551793432089</v>
      </c>
      <c r="P35">
        <f t="shared" si="8"/>
        <v>241.65915468690591</v>
      </c>
      <c r="Q35">
        <f t="shared" si="9"/>
        <v>-0.46966805555824082</v>
      </c>
      <c r="R35">
        <f t="shared" si="10"/>
        <v>7.6691856124335036</v>
      </c>
      <c r="S35">
        <f t="shared" si="11"/>
        <v>-3.8924826697025097</v>
      </c>
    </row>
    <row r="36" spans="3:19">
      <c r="C36">
        <v>31</v>
      </c>
      <c r="D36" s="1">
        <v>6.6851469648909999E-7</v>
      </c>
      <c r="E36" s="1">
        <v>6.6851469648909999E-7</v>
      </c>
      <c r="F36" s="1">
        <v>6.6851469648909999E-7</v>
      </c>
      <c r="G36">
        <v>7.2124718513622996</v>
      </c>
      <c r="H36" s="1">
        <v>6.4193330639174998E-17</v>
      </c>
      <c r="I36" s="1">
        <v>1.6643768730812E-17</v>
      </c>
      <c r="J36">
        <v>-11.135339644428999</v>
      </c>
      <c r="K36" s="1">
        <v>1.6980071004081001E-16</v>
      </c>
      <c r="L36">
        <v>3.9227870136515</v>
      </c>
      <c r="N36" s="2">
        <f t="shared" si="6"/>
        <v>-2.6926471733190738E-5</v>
      </c>
      <c r="O36">
        <f t="shared" si="7"/>
        <v>9.7827347187732592</v>
      </c>
      <c r="P36">
        <f t="shared" si="8"/>
        <v>-315.0546403080769</v>
      </c>
      <c r="Q36">
        <f t="shared" si="9"/>
        <v>0.35465903236156882</v>
      </c>
      <c r="R36">
        <f t="shared" si="10"/>
        <v>9.1739057478956507</v>
      </c>
      <c r="S36">
        <f t="shared" si="11"/>
        <v>3.3972565264664474</v>
      </c>
    </row>
    <row r="37" spans="3:19">
      <c r="C37">
        <v>32</v>
      </c>
      <c r="D37" s="1">
        <v>2.4989723326207999E-6</v>
      </c>
      <c r="E37" s="1">
        <v>2.4989723326207999E-6</v>
      </c>
      <c r="F37" s="1">
        <v>2.4989723326207999E-6</v>
      </c>
      <c r="G37">
        <v>5.9194925803367999</v>
      </c>
      <c r="H37" s="1">
        <v>-7.2713941336494002E-19</v>
      </c>
      <c r="I37" s="1">
        <v>4.1854814185753003E-17</v>
      </c>
      <c r="J37">
        <v>6.1856611119206004</v>
      </c>
      <c r="K37" s="1">
        <v>9.2462592890970004E-18</v>
      </c>
      <c r="L37">
        <v>-12.105286437815</v>
      </c>
      <c r="N37" s="2">
        <f t="shared" si="6"/>
        <v>-4.4248519200114821E-5</v>
      </c>
      <c r="O37">
        <f t="shared" si="7"/>
        <v>10.484291953581394</v>
      </c>
      <c r="P37">
        <f t="shared" si="8"/>
        <v>-443.25173007266937</v>
      </c>
      <c r="Q37">
        <f t="shared" si="9"/>
        <v>0.51090475290144732</v>
      </c>
      <c r="R37">
        <f t="shared" si="10"/>
        <v>9.1454737748677868</v>
      </c>
      <c r="S37">
        <f t="shared" si="11"/>
        <v>5.1264692724268928</v>
      </c>
    </row>
    <row r="38" spans="3:19">
      <c r="C38">
        <v>33</v>
      </c>
      <c r="D38" s="1">
        <v>2.3352313671675999E-6</v>
      </c>
      <c r="E38" s="1">
        <v>2.3352313671675999E-6</v>
      </c>
      <c r="F38" s="1">
        <v>2.3352313671675999E-6</v>
      </c>
      <c r="G38">
        <v>6.8207350285719004</v>
      </c>
      <c r="H38" s="1">
        <v>-9.9336896280272002E-18</v>
      </c>
      <c r="I38" s="1">
        <v>5.9919454998405005E-17</v>
      </c>
      <c r="J38">
        <v>-11.76926148868</v>
      </c>
      <c r="K38" s="1">
        <v>-2.6984207021701E-16</v>
      </c>
      <c r="L38">
        <v>4.9484484258826003</v>
      </c>
      <c r="N38" s="2">
        <f t="shared" si="6"/>
        <v>-2.6011408499707993E-5</v>
      </c>
      <c r="O38">
        <f t="shared" si="7"/>
        <v>10.235357447116934</v>
      </c>
      <c r="P38">
        <f t="shared" si="8"/>
        <v>-397.23949216362826</v>
      </c>
      <c r="Q38">
        <f t="shared" si="9"/>
        <v>0.43200906591902094</v>
      </c>
      <c r="R38">
        <f t="shared" si="10"/>
        <v>9.2949982586259523</v>
      </c>
      <c r="S38">
        <f t="shared" si="11"/>
        <v>4.2855045726719956</v>
      </c>
    </row>
    <row r="39" spans="3:19">
      <c r="C39">
        <v>34</v>
      </c>
      <c r="D39" s="1">
        <v>2.7898088788003002E-6</v>
      </c>
      <c r="E39" s="1">
        <v>2.7898088788003002E-6</v>
      </c>
      <c r="F39" s="1">
        <v>2.7898088788003002E-6</v>
      </c>
      <c r="G39">
        <v>-4.1869164479531999</v>
      </c>
      <c r="H39" s="1">
        <v>-7.1464082014642005E-18</v>
      </c>
      <c r="I39" s="1">
        <v>-5.5493877543132E-17</v>
      </c>
      <c r="J39">
        <v>-5.6671936133526</v>
      </c>
      <c r="K39" s="1">
        <v>-1.1508105679027E-17</v>
      </c>
      <c r="L39">
        <v>9.8540610590063</v>
      </c>
      <c r="N39" s="2">
        <f t="shared" si="6"/>
        <v>-1.6334099833296516E-5</v>
      </c>
      <c r="O39">
        <f t="shared" si="7"/>
        <v>8.5659171180670857</v>
      </c>
      <c r="P39">
        <f t="shared" si="8"/>
        <v>233.81661417501462</v>
      </c>
      <c r="Q39">
        <f t="shared" si="9"/>
        <v>-0.43708583844710974</v>
      </c>
      <c r="R39">
        <f t="shared" si="10"/>
        <v>7.7606273361794482</v>
      </c>
      <c r="S39">
        <f t="shared" si="11"/>
        <v>-3.625961861704976</v>
      </c>
    </row>
    <row r="40" spans="3:19">
      <c r="C40">
        <v>35</v>
      </c>
      <c r="D40" s="1">
        <v>3.2960426610273E-8</v>
      </c>
      <c r="E40" s="1">
        <v>3.2960426610273E-8</v>
      </c>
      <c r="F40" s="1">
        <v>3.2960426610273E-8</v>
      </c>
      <c r="G40">
        <v>-5.4218086485138999</v>
      </c>
      <c r="H40" s="1">
        <v>2.4029752144274001E-17</v>
      </c>
      <c r="I40" s="1">
        <v>-1.0887899029177E-17</v>
      </c>
      <c r="J40">
        <v>9.9162237496991992</v>
      </c>
      <c r="K40" s="1">
        <v>8.4418446416225006E-17</v>
      </c>
      <c r="L40">
        <v>-4.4944512760122999</v>
      </c>
      <c r="N40" s="2">
        <f t="shared" si="6"/>
        <v>-1.2058275666859686E-5</v>
      </c>
      <c r="O40">
        <f t="shared" si="7"/>
        <v>8.6002207747013966</v>
      </c>
      <c r="P40">
        <f t="shared" si="8"/>
        <v>241.63819185206833</v>
      </c>
      <c r="Q40">
        <f t="shared" si="9"/>
        <v>-0.46965787924517749</v>
      </c>
      <c r="R40">
        <f t="shared" si="10"/>
        <v>7.6690161991065517</v>
      </c>
      <c r="S40">
        <f t="shared" si="11"/>
        <v>-3.8922985383249813</v>
      </c>
    </row>
    <row r="41" spans="3:19">
      <c r="C41">
        <v>36</v>
      </c>
      <c r="D41" s="1">
        <v>3.5807545079636E-4</v>
      </c>
      <c r="E41">
        <v>3.5807545079636E-4</v>
      </c>
      <c r="F41">
        <v>3.5807545079636E-4</v>
      </c>
      <c r="G41">
        <v>-5.5281719927260999</v>
      </c>
      <c r="H41" s="1">
        <v>6.3951595350756003E-18</v>
      </c>
      <c r="I41" s="1">
        <v>-1.3230904452761E-16</v>
      </c>
      <c r="J41">
        <v>-4.3652301986101998</v>
      </c>
      <c r="K41" s="1">
        <v>1.9463176150591999E-17</v>
      </c>
      <c r="L41">
        <v>9.8933383744733998</v>
      </c>
      <c r="N41" s="2">
        <f t="shared" si="6"/>
        <v>-2.127228763330417E-5</v>
      </c>
      <c r="O41">
        <f t="shared" si="7"/>
        <v>8.5876092266267605</v>
      </c>
      <c r="P41">
        <f t="shared" si="8"/>
        <v>238.74193351959312</v>
      </c>
      <c r="Q41">
        <f t="shared" si="9"/>
        <v>-0.45583647843400077</v>
      </c>
      <c r="R41">
        <f t="shared" si="10"/>
        <v>7.7107551835997494</v>
      </c>
      <c r="S41">
        <f t="shared" si="11"/>
        <v>-3.780381823021937</v>
      </c>
    </row>
    <row r="42" spans="3:19">
      <c r="C42">
        <v>37</v>
      </c>
      <c r="D42" s="1">
        <v>3.3345485705992999E-8</v>
      </c>
      <c r="E42" s="1">
        <v>3.3345485705992999E-8</v>
      </c>
      <c r="F42" s="1">
        <v>3.3345485705992999E-8</v>
      </c>
      <c r="G42">
        <v>4.6878350108511002</v>
      </c>
      <c r="H42" s="1">
        <v>2.7562222359004001E-18</v>
      </c>
      <c r="I42" s="1">
        <v>2.0544877562167999E-17</v>
      </c>
      <c r="J42">
        <v>-11.624306831385001</v>
      </c>
      <c r="K42" s="1">
        <v>-2.5110195480707999E-16</v>
      </c>
      <c r="L42">
        <v>6.9363102157872998</v>
      </c>
      <c r="N42" s="2">
        <f t="shared" si="6"/>
        <v>-5.3868248866884016E-5</v>
      </c>
      <c r="O42">
        <f t="shared" si="7"/>
        <v>10.129479399260241</v>
      </c>
      <c r="P42">
        <f t="shared" si="8"/>
        <v>-377.98471826617089</v>
      </c>
      <c r="Q42">
        <f t="shared" si="9"/>
        <v>0.412382935598617</v>
      </c>
      <c r="R42">
        <f t="shared" si="10"/>
        <v>9.2803085235861502</v>
      </c>
      <c r="S42">
        <f t="shared" si="11"/>
        <v>4.0598308594191268</v>
      </c>
    </row>
    <row r="43" spans="3:19">
      <c r="C43">
        <v>38</v>
      </c>
      <c r="D43" s="1">
        <v>3.7650411899293E-7</v>
      </c>
      <c r="E43" s="1">
        <v>3.7650411899293E-7</v>
      </c>
      <c r="F43" s="1">
        <v>3.7650411899293E-7</v>
      </c>
      <c r="G43">
        <v>5.9321008643162001</v>
      </c>
      <c r="H43" s="1">
        <v>-2.3176660955402E-18</v>
      </c>
      <c r="I43" s="1">
        <v>2.0430327383805001E-17</v>
      </c>
      <c r="J43">
        <v>6.1743130085322004</v>
      </c>
      <c r="K43" s="1">
        <v>1.2111376813327E-16</v>
      </c>
      <c r="L43">
        <v>-12.106460067074</v>
      </c>
      <c r="N43" s="2">
        <f t="shared" si="6"/>
        <v>-1.5398075200086698E-5</v>
      </c>
      <c r="O43">
        <f t="shared" si="7"/>
        <v>10.485188056174698</v>
      </c>
      <c r="P43">
        <f t="shared" si="8"/>
        <v>-443.42073861847223</v>
      </c>
      <c r="Q43">
        <f t="shared" si="9"/>
        <v>0.51204831371258019</v>
      </c>
      <c r="R43">
        <f t="shared" si="10"/>
        <v>9.1403865378031153</v>
      </c>
      <c r="S43">
        <f t="shared" si="11"/>
        <v>5.1373633814337207</v>
      </c>
    </row>
    <row r="44" spans="3:19">
      <c r="C44">
        <v>39</v>
      </c>
      <c r="D44" s="1">
        <v>7.3796597521269994E-5</v>
      </c>
      <c r="E44" s="1">
        <v>7.3796597521269994E-5</v>
      </c>
      <c r="F44" s="1">
        <v>7.3796597521269994E-5</v>
      </c>
      <c r="G44">
        <v>7.1841420028565999</v>
      </c>
      <c r="H44" s="1">
        <v>8.9870812762738999E-19</v>
      </c>
      <c r="I44" s="1">
        <v>1.4804335004398999E-16</v>
      </c>
      <c r="J44">
        <v>4.0086058016389998</v>
      </c>
      <c r="K44" s="1">
        <v>-4.1178418356401998E-17</v>
      </c>
      <c r="L44">
        <v>-11.192883001487001</v>
      </c>
      <c r="N44" s="2">
        <f t="shared" si="6"/>
        <v>-4.5065663800395818E-5</v>
      </c>
      <c r="O44">
        <f t="shared" si="7"/>
        <v>9.822460146751073</v>
      </c>
      <c r="P44">
        <f t="shared" si="8"/>
        <v>-322.34139494489267</v>
      </c>
      <c r="Q44">
        <f t="shared" si="9"/>
        <v>0.36123972232334051</v>
      </c>
      <c r="R44">
        <f t="shared" si="10"/>
        <v>9.1885125021718004</v>
      </c>
      <c r="S44">
        <f t="shared" si="11"/>
        <v>3.4715934859867477</v>
      </c>
    </row>
    <row r="45" spans="3:19">
      <c r="C45">
        <v>40</v>
      </c>
      <c r="D45" s="1">
        <v>1.3887529015655E-7</v>
      </c>
      <c r="E45" s="1">
        <v>1.3887529015655E-7</v>
      </c>
      <c r="F45" s="1">
        <v>1.3887529015655E-7</v>
      </c>
      <c r="G45">
        <v>-1.5631320811385001</v>
      </c>
      <c r="H45" s="1">
        <v>-2.4185808052627001E-16</v>
      </c>
      <c r="I45" s="1">
        <v>2.1257656085199E-17</v>
      </c>
      <c r="J45">
        <v>-7.4542380468841998</v>
      </c>
      <c r="K45" s="1">
        <v>2.6720317811154999E-17</v>
      </c>
      <c r="L45">
        <v>9.0173058133776998</v>
      </c>
      <c r="N45" s="2">
        <f t="shared" si="6"/>
        <v>-2.1438214999965528E-5</v>
      </c>
      <c r="O45">
        <f t="shared" si="7"/>
        <v>8.346282133180523</v>
      </c>
      <c r="P45">
        <f t="shared" si="8"/>
        <v>105.0677809101352</v>
      </c>
      <c r="Q45">
        <f t="shared" si="9"/>
        <v>-0.16291085321896373</v>
      </c>
      <c r="R45">
        <f t="shared" si="10"/>
        <v>8.2357719301309498</v>
      </c>
      <c r="S45">
        <f t="shared" si="11"/>
        <v>-1.3536935256975773</v>
      </c>
    </row>
    <row r="46" spans="3:19">
      <c r="C46">
        <v>41</v>
      </c>
      <c r="D46" s="1">
        <v>2.3098521156895001E-5</v>
      </c>
      <c r="E46" s="1">
        <v>2.3098521156895001E-5</v>
      </c>
      <c r="F46" s="1">
        <v>2.3098521156895001E-5</v>
      </c>
      <c r="G46">
        <v>-5.8366060549754</v>
      </c>
      <c r="H46" s="1">
        <v>-6.0422983117446002E-18</v>
      </c>
      <c r="I46" s="1">
        <v>-2.5493730091222999E-17</v>
      </c>
      <c r="J46">
        <v>9.794749417277</v>
      </c>
      <c r="K46" s="1">
        <v>1.3545620282984001E-16</v>
      </c>
      <c r="L46">
        <v>-3.9581493774171999</v>
      </c>
      <c r="N46" s="2">
        <f t="shared" si="6"/>
        <v>-2.0050385332777885E-6</v>
      </c>
      <c r="O46">
        <f t="shared" si="7"/>
        <v>8.5343433514875571</v>
      </c>
      <c r="P46">
        <f t="shared" si="8"/>
        <v>226.27970867081424</v>
      </c>
      <c r="Q46">
        <f t="shared" si="9"/>
        <v>-0.41332260818033406</v>
      </c>
      <c r="R46">
        <f t="shared" si="10"/>
        <v>7.8156777361262</v>
      </c>
      <c r="S46">
        <f t="shared" si="11"/>
        <v>-3.4278561764025484</v>
      </c>
    </row>
    <row r="47" spans="3:19">
      <c r="C47">
        <v>42</v>
      </c>
      <c r="D47" s="1">
        <v>3.9891834036077001E-7</v>
      </c>
      <c r="E47" s="1">
        <v>3.9891834036077001E-7</v>
      </c>
      <c r="F47" s="1">
        <v>3.9891834036077001E-7</v>
      </c>
      <c r="G47">
        <v>-11.847878564463</v>
      </c>
      <c r="H47" s="1">
        <v>3.1602828784233002E-17</v>
      </c>
      <c r="I47" s="1">
        <v>-1.6667223889765999E-16</v>
      </c>
      <c r="J47">
        <v>6.7431118686197999</v>
      </c>
      <c r="K47" s="1">
        <v>3.8787165311776999E-17</v>
      </c>
      <c r="L47">
        <v>5.1047101214949997</v>
      </c>
      <c r="N47" s="2">
        <f t="shared" si="6"/>
        <v>-1.8858116066944319E-5</v>
      </c>
      <c r="O47">
        <f t="shared" si="7"/>
        <v>10.293197986398827</v>
      </c>
      <c r="P47">
        <f t="shared" si="8"/>
        <v>-407.82530690635366</v>
      </c>
      <c r="Q47">
        <f t="shared" si="9"/>
        <v>0.44392789428498031</v>
      </c>
      <c r="R47">
        <f t="shared" si="10"/>
        <v>9.2954952165414042</v>
      </c>
      <c r="S47">
        <f t="shared" si="11"/>
        <v>4.420824975777796</v>
      </c>
    </row>
    <row r="48" spans="3:19">
      <c r="C48">
        <v>43</v>
      </c>
      <c r="D48" s="1">
        <v>4.9444604774961999E-6</v>
      </c>
      <c r="E48" s="1">
        <v>4.9444604774961999E-6</v>
      </c>
      <c r="F48" s="1">
        <v>4.9444604774961999E-6</v>
      </c>
      <c r="G48">
        <v>-3.9119962153772998</v>
      </c>
      <c r="H48" s="1">
        <v>1.8271815518542E-18</v>
      </c>
      <c r="I48" s="1">
        <v>-2.2160019688284001E-19</v>
      </c>
      <c r="J48">
        <v>-5.8698184705551997</v>
      </c>
      <c r="K48" s="1">
        <v>4.9182766589269002E-17</v>
      </c>
      <c r="L48">
        <v>9.7816295364065997</v>
      </c>
      <c r="N48" s="2">
        <f t="shared" si="6"/>
        <v>-6.1716508633106556E-5</v>
      </c>
      <c r="O48">
        <f t="shared" si="7"/>
        <v>8.5275658790323181</v>
      </c>
      <c r="P48">
        <f t="shared" si="8"/>
        <v>224.60821131831315</v>
      </c>
      <c r="Q48">
        <f t="shared" si="9"/>
        <v>-0.40855141723826205</v>
      </c>
      <c r="R48">
        <f t="shared" si="10"/>
        <v>7.8257240034808966</v>
      </c>
      <c r="S48">
        <f t="shared" si="11"/>
        <v>-3.3878346539610158</v>
      </c>
    </row>
    <row r="49" spans="3:19">
      <c r="C49">
        <v>44</v>
      </c>
      <c r="D49" s="1">
        <v>1.6478148264775999E-5</v>
      </c>
      <c r="E49" s="1">
        <v>1.6478148264775999E-5</v>
      </c>
      <c r="F49" s="1">
        <v>1.6478148264775999E-5</v>
      </c>
      <c r="G49">
        <v>5.9991341224342998</v>
      </c>
      <c r="H49" s="1">
        <v>-6.5747352242148998E-18</v>
      </c>
      <c r="I49" s="1">
        <v>5.5858885775670005E-17</v>
      </c>
      <c r="J49">
        <v>6.1119364179581002</v>
      </c>
      <c r="K49" s="1">
        <v>-1.1587184677298001E-16</v>
      </c>
      <c r="L49">
        <v>-12.111070849777001</v>
      </c>
      <c r="N49" s="2">
        <f t="shared" si="6"/>
        <v>-1.0312819990569248E-7</v>
      </c>
      <c r="O49">
        <f t="shared" si="7"/>
        <v>10.488646579145382</v>
      </c>
      <c r="P49">
        <f t="shared" si="8"/>
        <v>-444.06848719723058</v>
      </c>
      <c r="Q49">
        <f t="shared" si="9"/>
        <v>0.51822139738700368</v>
      </c>
      <c r="R49">
        <f t="shared" si="10"/>
        <v>9.1115036338675885</v>
      </c>
      <c r="S49">
        <f t="shared" si="11"/>
        <v>5.1954026400497426</v>
      </c>
    </row>
    <row r="50" spans="3:19">
      <c r="C50">
        <v>45</v>
      </c>
      <c r="D50" s="1">
        <v>3.306201994846E-6</v>
      </c>
      <c r="E50" s="1">
        <v>3.306201994846E-6</v>
      </c>
      <c r="F50" s="1">
        <v>3.306201994846E-6</v>
      </c>
      <c r="G50">
        <v>6.0361682873106002</v>
      </c>
      <c r="H50" s="1">
        <v>-1.0279413689226999E-18</v>
      </c>
      <c r="I50" s="1">
        <v>3.0488256497872999E-17</v>
      </c>
      <c r="J50">
        <v>6.0759110286795996</v>
      </c>
      <c r="K50" s="1">
        <v>1.8758263845797999E-17</v>
      </c>
      <c r="L50">
        <v>-12.11226217444</v>
      </c>
      <c r="N50" s="2">
        <f t="shared" si="6"/>
        <v>-6.0952816599642766E-5</v>
      </c>
      <c r="O50">
        <f t="shared" si="7"/>
        <v>10.489492775925555</v>
      </c>
      <c r="P50">
        <f t="shared" si="8"/>
        <v>-444.22660432950238</v>
      </c>
      <c r="Q50">
        <f t="shared" si="9"/>
        <v>0.52170436726085734</v>
      </c>
      <c r="R50">
        <f t="shared" si="10"/>
        <v>9.0940866015598338</v>
      </c>
      <c r="S50">
        <f t="shared" si="11"/>
        <v>5.2275278650165342</v>
      </c>
    </row>
    <row r="51" spans="3:19">
      <c r="C51">
        <v>46</v>
      </c>
      <c r="D51" s="1">
        <v>7.8449744034259002E-5</v>
      </c>
      <c r="E51" s="1">
        <v>7.8449744034259002E-5</v>
      </c>
      <c r="F51" s="1">
        <v>7.8449744034259002E-5</v>
      </c>
      <c r="G51">
        <v>4.5950727175323998</v>
      </c>
      <c r="H51" s="1">
        <v>3.6382085270167998E-18</v>
      </c>
      <c r="I51" s="1">
        <v>2.5017894313661E-18</v>
      </c>
      <c r="J51">
        <v>-11.569223124123999</v>
      </c>
      <c r="K51" s="1">
        <v>-5.2108667878374E-17</v>
      </c>
      <c r="L51">
        <v>6.9740928242502997</v>
      </c>
      <c r="N51" s="2">
        <f t="shared" si="6"/>
        <v>-1.9194113766533388E-5</v>
      </c>
      <c r="O51">
        <f t="shared" si="7"/>
        <v>10.089588388416306</v>
      </c>
      <c r="P51">
        <f t="shared" si="8"/>
        <v>-370.75464245081554</v>
      </c>
      <c r="Q51">
        <f t="shared" si="9"/>
        <v>0.40542914141721242</v>
      </c>
      <c r="R51">
        <f t="shared" si="10"/>
        <v>9.2716579741871481</v>
      </c>
      <c r="S51">
        <f t="shared" si="11"/>
        <v>3.9794663282099805</v>
      </c>
    </row>
    <row r="52" spans="3:19">
      <c r="C52">
        <v>47</v>
      </c>
      <c r="D52" s="1">
        <v>1.9842339060716001E-7</v>
      </c>
      <c r="E52" s="1">
        <v>1.9842339060716001E-7</v>
      </c>
      <c r="F52" s="1">
        <v>1.9842339060716001E-7</v>
      </c>
      <c r="G52">
        <v>-12.008214471000001</v>
      </c>
      <c r="H52" s="1">
        <v>-2.7300604469852999E-18</v>
      </c>
      <c r="I52" s="1">
        <v>-3.9653124456079E-17</v>
      </c>
      <c r="J52">
        <v>5.4931594503132999</v>
      </c>
      <c r="K52" s="1">
        <v>-7.0691402719944E-18</v>
      </c>
      <c r="L52">
        <v>6.5150512451504996</v>
      </c>
      <c r="N52" s="2">
        <f t="shared" si="6"/>
        <v>-1.2585120670038918E-6</v>
      </c>
      <c r="O52">
        <f t="shared" si="7"/>
        <v>10.411962069058658</v>
      </c>
      <c r="P52">
        <f t="shared" si="8"/>
        <v>-429.75270148972351</v>
      </c>
      <c r="Q52">
        <f t="shared" si="9"/>
        <v>0.47450608879128858</v>
      </c>
      <c r="R52">
        <f t="shared" si="10"/>
        <v>9.261632858075254</v>
      </c>
      <c r="S52">
        <f t="shared" si="11"/>
        <v>4.7572167209132967</v>
      </c>
    </row>
    <row r="53" spans="3:19">
      <c r="C53">
        <v>48</v>
      </c>
      <c r="D53" s="1">
        <v>6.8900659222714998E-5</v>
      </c>
      <c r="E53" s="1">
        <v>6.8900659222714998E-5</v>
      </c>
      <c r="F53" s="1">
        <v>6.8900659222714998E-5</v>
      </c>
      <c r="G53">
        <v>-5.8959321278210002</v>
      </c>
      <c r="H53" s="1">
        <v>3.5189357564799998E-18</v>
      </c>
      <c r="I53" s="1">
        <v>-1.4500513756041E-17</v>
      </c>
      <c r="J53">
        <v>9.7711349597480996</v>
      </c>
      <c r="K53" s="1">
        <v>1.7362912481083999E-16</v>
      </c>
      <c r="L53">
        <v>-3.8752671671423</v>
      </c>
      <c r="N53" s="2">
        <f t="shared" si="6"/>
        <v>-2.1445071733516841E-5</v>
      </c>
      <c r="O53">
        <f t="shared" si="7"/>
        <v>8.5221707819321129</v>
      </c>
      <c r="P53">
        <f t="shared" si="8"/>
        <v>223.25238455663433</v>
      </c>
      <c r="Q53">
        <f t="shared" si="9"/>
        <v>-0.40476587603397357</v>
      </c>
      <c r="R53">
        <f t="shared" si="10"/>
        <v>7.833533543784549</v>
      </c>
      <c r="S53">
        <f t="shared" si="11"/>
        <v>-3.3560612412200816</v>
      </c>
    </row>
    <row r="54" spans="3:19">
      <c r="C54">
        <v>49</v>
      </c>
      <c r="D54" s="1">
        <v>2.8380961212937E-5</v>
      </c>
      <c r="E54" s="1">
        <v>2.8380961212937E-5</v>
      </c>
      <c r="F54" s="1">
        <v>2.8380961212937E-5</v>
      </c>
      <c r="G54">
        <v>-4.1945349491932999</v>
      </c>
      <c r="H54" s="1">
        <v>5.7343047627887002E-18</v>
      </c>
      <c r="I54" s="1">
        <v>-4.9568803043420002E-17</v>
      </c>
      <c r="J54">
        <v>-5.6614769229390998</v>
      </c>
      <c r="K54" s="1">
        <v>-5.8855276740437003E-17</v>
      </c>
      <c r="L54">
        <v>9.8558688718576004</v>
      </c>
      <c r="N54" s="2">
        <f t="shared" si="6"/>
        <v>-4.7666758266136831E-5</v>
      </c>
      <c r="O54">
        <f t="shared" si="7"/>
        <v>8.5669304771724182</v>
      </c>
      <c r="P54">
        <f t="shared" si="8"/>
        <v>234.04641002012195</v>
      </c>
      <c r="Q54">
        <f t="shared" si="9"/>
        <v>-0.43787728664632303</v>
      </c>
      <c r="R54">
        <f t="shared" si="10"/>
        <v>7.7586728973983492</v>
      </c>
      <c r="S54">
        <f t="shared" si="11"/>
        <v>-3.6325325424394941</v>
      </c>
    </row>
    <row r="55" spans="3:19">
      <c r="C55">
        <v>50</v>
      </c>
      <c r="D55" s="1">
        <v>1.1256566123663E-8</v>
      </c>
      <c r="E55" s="1">
        <v>1.1256566123663E-8</v>
      </c>
      <c r="F55" s="1">
        <v>1.1256566123663E-8</v>
      </c>
      <c r="G55">
        <v>9.4837210092548005</v>
      </c>
      <c r="H55" s="1">
        <v>1.3728571116719001E-16</v>
      </c>
      <c r="I55" s="1">
        <v>1.8683505634076E-16</v>
      </c>
      <c r="J55">
        <v>-2.9808247939867001</v>
      </c>
      <c r="K55" s="1">
        <v>-1.1380964065817999E-16</v>
      </c>
      <c r="L55">
        <v>-6.5029330448694003</v>
      </c>
      <c r="N55" s="2">
        <f t="shared" si="6"/>
        <v>-1.2276533766749273E-5</v>
      </c>
      <c r="O55">
        <f t="shared" si="7"/>
        <v>8.3998338917930102</v>
      </c>
      <c r="P55">
        <f t="shared" si="8"/>
        <v>183.83256866247098</v>
      </c>
      <c r="Q55">
        <f t="shared" si="9"/>
        <v>-0.31237825976461314</v>
      </c>
      <c r="R55">
        <f t="shared" si="10"/>
        <v>7.9933270270621009</v>
      </c>
      <c r="S55">
        <f t="shared" si="11"/>
        <v>-2.5814593640328858</v>
      </c>
    </row>
    <row r="56" spans="3:19">
      <c r="C56">
        <v>51</v>
      </c>
      <c r="D56" s="1">
        <v>3.1813913947687002E-8</v>
      </c>
      <c r="E56" s="1">
        <v>3.1813913947687002E-8</v>
      </c>
      <c r="F56" s="1">
        <v>3.1813913947687002E-8</v>
      </c>
      <c r="G56">
        <v>5.9176343774950997</v>
      </c>
      <c r="H56" s="1">
        <v>-3.5877282444783002E-19</v>
      </c>
      <c r="I56" s="1">
        <v>5.5010469389987002E-17</v>
      </c>
      <c r="J56">
        <v>6.1873095367362003</v>
      </c>
      <c r="K56" s="1">
        <v>-2.5161005536195E-17</v>
      </c>
      <c r="L56">
        <v>-12.105112531750001</v>
      </c>
      <c r="N56" s="2">
        <f t="shared" si="6"/>
        <v>-5.6205839567150896E-5</v>
      </c>
      <c r="O56">
        <f t="shared" si="7"/>
        <v>10.484153407069934</v>
      </c>
      <c r="P56">
        <f t="shared" si="8"/>
        <v>-443.22562043333744</v>
      </c>
      <c r="Q56">
        <f t="shared" si="9"/>
        <v>0.51073733682946154</v>
      </c>
      <c r="R56">
        <f t="shared" si="10"/>
        <v>9.1462110342431071</v>
      </c>
      <c r="S56">
        <f t="shared" si="11"/>
        <v>5.1248703769037656</v>
      </c>
    </row>
    <row r="57" spans="3:19">
      <c r="C57">
        <v>52</v>
      </c>
      <c r="D57" s="1">
        <v>1.4044034422067E-6</v>
      </c>
      <c r="E57" s="1">
        <v>1.4044034422067E-6</v>
      </c>
      <c r="F57" s="1">
        <v>1.4044034422067E-6</v>
      </c>
      <c r="G57">
        <v>5.7224181149554996</v>
      </c>
      <c r="H57" s="1">
        <v>8.9540907128791997E-18</v>
      </c>
      <c r="I57" s="1">
        <v>2.7105154152391999E-17</v>
      </c>
      <c r="J57">
        <v>-12.072872857002</v>
      </c>
      <c r="K57" s="1">
        <v>-8.2825314388559995E-18</v>
      </c>
      <c r="L57">
        <v>6.3503937971308</v>
      </c>
      <c r="N57" s="2">
        <f t="shared" si="6"/>
        <v>-2.0314971900248224E-5</v>
      </c>
      <c r="O57">
        <f t="shared" si="7"/>
        <v>10.460110646668747</v>
      </c>
      <c r="P57">
        <f t="shared" si="8"/>
        <v>-438.72569585609193</v>
      </c>
      <c r="Q57">
        <f t="shared" si="9"/>
        <v>0.49357662531644736</v>
      </c>
      <c r="R57">
        <f t="shared" si="10"/>
        <v>9.2116333270664015</v>
      </c>
      <c r="S57">
        <f t="shared" si="11"/>
        <v>4.9557770519094646</v>
      </c>
    </row>
    <row r="58" spans="3:19">
      <c r="C58">
        <v>53</v>
      </c>
      <c r="D58" s="1">
        <v>2.1867914889295E-4</v>
      </c>
      <c r="E58">
        <v>2.1867914889295E-4</v>
      </c>
      <c r="F58">
        <v>2.1867914889295E-4</v>
      </c>
      <c r="G58">
        <v>-4.6937337371470997</v>
      </c>
      <c r="H58" s="1">
        <v>3.2979012502334001E-18</v>
      </c>
      <c r="I58" s="1">
        <v>-7.8809548222393002E-17</v>
      </c>
      <c r="J58">
        <v>-5.2494172155068002</v>
      </c>
      <c r="K58" s="1">
        <v>-2.0246559452970999E-17</v>
      </c>
      <c r="L58">
        <v>9.9431189460125999</v>
      </c>
      <c r="N58" s="2">
        <f t="shared" si="6"/>
        <v>-1.0668880433328809E-5</v>
      </c>
      <c r="O58">
        <f t="shared" si="7"/>
        <v>8.6154840801868264</v>
      </c>
      <c r="P58">
        <f t="shared" si="8"/>
        <v>244.99136178688099</v>
      </c>
      <c r="Q58">
        <f t="shared" si="9"/>
        <v>-0.49134406783810053</v>
      </c>
      <c r="R58">
        <f t="shared" si="10"/>
        <v>7.5962680807597032</v>
      </c>
      <c r="S58">
        <f t="shared" si="11"/>
        <v>-4.0648834154479694</v>
      </c>
    </row>
    <row r="59" spans="3:19">
      <c r="C59">
        <v>54</v>
      </c>
      <c r="D59" s="1">
        <v>3.6416581972175999E-7</v>
      </c>
      <c r="E59" s="1">
        <v>3.6416581972175999E-7</v>
      </c>
      <c r="F59" s="1">
        <v>3.6416581972175999E-7</v>
      </c>
      <c r="G59">
        <v>-5.4452057295828</v>
      </c>
      <c r="H59" s="1">
        <v>5.9970461495744999E-18</v>
      </c>
      <c r="I59" s="1">
        <v>-1.4831013078442999E-17</v>
      </c>
      <c r="J59">
        <v>9.9115378898307007</v>
      </c>
      <c r="K59" s="1">
        <v>9.3492947708576996E-17</v>
      </c>
      <c r="L59">
        <v>-4.4663846407292001</v>
      </c>
      <c r="N59" s="2">
        <f t="shared" si="6"/>
        <v>-1.7493493766451707E-5</v>
      </c>
      <c r="O59">
        <f t="shared" si="7"/>
        <v>8.5975996806392025</v>
      </c>
      <c r="P59">
        <f t="shared" si="8"/>
        <v>241.05110684431833</v>
      </c>
      <c r="Q59">
        <f t="shared" si="9"/>
        <v>-0.46664389758789343</v>
      </c>
      <c r="R59">
        <f t="shared" si="10"/>
        <v>7.6783718097067517</v>
      </c>
      <c r="S59">
        <f t="shared" si="11"/>
        <v>-3.8679874121341173</v>
      </c>
    </row>
    <row r="60" spans="3:19">
      <c r="C60">
        <v>55</v>
      </c>
      <c r="D60" s="1">
        <v>6.1443258836390997E-7</v>
      </c>
      <c r="E60" s="1">
        <v>6.1443258836390997E-7</v>
      </c>
      <c r="F60" s="1">
        <v>6.1443258836390997E-7</v>
      </c>
      <c r="G60">
        <v>-4.8423442821318998</v>
      </c>
      <c r="H60" s="1">
        <v>-8.6746633405395001E-19</v>
      </c>
      <c r="I60" s="1">
        <v>-6.9744205095997995E-17</v>
      </c>
      <c r="J60">
        <v>-5.1121123281842999</v>
      </c>
      <c r="K60" s="1">
        <v>1.9518810362916001E-17</v>
      </c>
      <c r="L60">
        <v>9.9543727416062993</v>
      </c>
      <c r="N60" s="2">
        <f t="shared" si="6"/>
        <v>-2.7956236633504734E-5</v>
      </c>
      <c r="O60">
        <f t="shared" si="7"/>
        <v>8.6218190447016241</v>
      </c>
      <c r="P60">
        <f t="shared" si="8"/>
        <v>246.41451598061454</v>
      </c>
      <c r="Q60">
        <f t="shared" si="9"/>
        <v>-0.50795364026392098</v>
      </c>
      <c r="R60">
        <f t="shared" si="10"/>
        <v>7.5332425348952885</v>
      </c>
      <c r="S60">
        <f t="shared" si="11"/>
        <v>-4.1935689513854459</v>
      </c>
    </row>
    <row r="61" spans="3:19">
      <c r="C61">
        <v>56</v>
      </c>
      <c r="D61" s="1">
        <v>4.5648038748958001E-7</v>
      </c>
      <c r="E61" s="1">
        <v>4.5648038748958001E-7</v>
      </c>
      <c r="F61" s="1">
        <v>4.5648038748958001E-7</v>
      </c>
      <c r="G61">
        <v>5.5766427019915996</v>
      </c>
      <c r="H61" s="1">
        <v>6.5554130846497999E-18</v>
      </c>
      <c r="I61" s="1">
        <v>3.5549737313324002E-17</v>
      </c>
      <c r="J61">
        <v>-12.034798769522</v>
      </c>
      <c r="K61" s="1">
        <v>-1.3352724048169999E-16</v>
      </c>
      <c r="L61">
        <v>6.4580335960498001</v>
      </c>
      <c r="N61" s="2">
        <f t="shared" si="6"/>
        <v>-4.0823826866838907E-5</v>
      </c>
      <c r="O61">
        <f t="shared" si="7"/>
        <v>10.431719013932282</v>
      </c>
      <c r="P61">
        <f t="shared" si="8"/>
        <v>-433.42744151495583</v>
      </c>
      <c r="Q61">
        <f t="shared" si="9"/>
        <v>0.48134048271939583</v>
      </c>
      <c r="R61">
        <f t="shared" si="10"/>
        <v>9.2464161827859055</v>
      </c>
      <c r="S61">
        <f t="shared" si="11"/>
        <v>4.8295496022249562</v>
      </c>
    </row>
    <row r="62" spans="3:19">
      <c r="C62">
        <v>57</v>
      </c>
      <c r="D62" s="1">
        <v>6.5566107654290994E-8</v>
      </c>
      <c r="E62" s="1">
        <v>6.5566107654290994E-8</v>
      </c>
      <c r="F62" s="1">
        <v>6.5566107654290994E-8</v>
      </c>
      <c r="G62">
        <v>5.8978801205998996</v>
      </c>
      <c r="H62" s="1">
        <v>-2.5693535158700001E-18</v>
      </c>
      <c r="I62" s="1">
        <v>2.5346942703273999E-17</v>
      </c>
      <c r="J62">
        <v>6.2049393988528001</v>
      </c>
      <c r="K62" s="1">
        <v>-6.6106425299500996E-17</v>
      </c>
      <c r="L62">
        <v>-12.102911633721</v>
      </c>
      <c r="N62" s="2">
        <f t="shared" si="6"/>
        <v>-3.0704756100045451E-5</v>
      </c>
      <c r="O62">
        <f t="shared" si="7"/>
        <v>10.482526720004916</v>
      </c>
      <c r="P62">
        <f t="shared" si="8"/>
        <v>-442.92139169005992</v>
      </c>
      <c r="Q62">
        <f t="shared" si="9"/>
        <v>0.50895200838648469</v>
      </c>
      <c r="R62">
        <f t="shared" si="10"/>
        <v>9.1539255162869004</v>
      </c>
      <c r="S62">
        <f t="shared" si="11"/>
        <v>5.107740604013542</v>
      </c>
    </row>
    <row r="63" spans="3:19">
      <c r="C63">
        <v>58</v>
      </c>
      <c r="D63" s="1">
        <v>2.3796666881503999E-4</v>
      </c>
      <c r="E63">
        <v>2.3796666881503999E-4</v>
      </c>
      <c r="F63">
        <v>2.3796666881503999E-4</v>
      </c>
      <c r="G63">
        <v>9.9528648126094001</v>
      </c>
      <c r="H63" s="1">
        <v>-2.5062826779476001E-17</v>
      </c>
      <c r="I63" s="1">
        <v>8.4406424000851004E-17</v>
      </c>
      <c r="J63">
        <v>-5.1420797092274002</v>
      </c>
      <c r="K63" s="1">
        <v>7.5384122307832995E-18</v>
      </c>
      <c r="L63">
        <v>-4.8108874618458</v>
      </c>
      <c r="N63" s="2">
        <f t="shared" si="6"/>
        <v>-3.4119487933340999E-5</v>
      </c>
      <c r="O63">
        <f t="shared" si="7"/>
        <v>8.6210538764462896</v>
      </c>
      <c r="P63">
        <f t="shared" si="8"/>
        <v>246.21110346048528</v>
      </c>
      <c r="Q63">
        <f t="shared" si="9"/>
        <v>-0.50438925541426427</v>
      </c>
      <c r="R63">
        <f t="shared" si="10"/>
        <v>7.5474722609184042</v>
      </c>
      <c r="S63">
        <f t="shared" si="11"/>
        <v>-4.1663212083631791</v>
      </c>
    </row>
    <row r="64" spans="3:19">
      <c r="C64">
        <v>59</v>
      </c>
      <c r="D64" s="1">
        <v>2.3092384182631999E-7</v>
      </c>
      <c r="E64" s="1">
        <v>2.3092384182631999E-7</v>
      </c>
      <c r="F64" s="1">
        <v>2.3092384182631999E-7</v>
      </c>
      <c r="G64">
        <v>-3.5769093975828001</v>
      </c>
      <c r="H64" s="1">
        <v>3.9876961545606E-18</v>
      </c>
      <c r="I64" s="1">
        <v>1.7910568556942998E-17</v>
      </c>
      <c r="J64">
        <v>-6.1023280047997002</v>
      </c>
      <c r="K64" s="1">
        <v>6.6876196572531003E-17</v>
      </c>
      <c r="L64">
        <v>9.6791776322834</v>
      </c>
      <c r="N64" s="2">
        <f t="shared" si="6"/>
        <v>-1.9923366367062083E-5</v>
      </c>
      <c r="O64">
        <f t="shared" si="7"/>
        <v>8.4770032308824597</v>
      </c>
      <c r="P64">
        <f t="shared" si="8"/>
        <v>211.27057017592145</v>
      </c>
      <c r="Q64">
        <f t="shared" si="9"/>
        <v>-0.37408531438595549</v>
      </c>
      <c r="R64">
        <f t="shared" si="10"/>
        <v>7.890752818541551</v>
      </c>
      <c r="S64">
        <f t="shared" si="11"/>
        <v>-3.0976771512005934</v>
      </c>
    </row>
    <row r="65" spans="3:19">
      <c r="C65">
        <v>60</v>
      </c>
      <c r="D65" s="1">
        <v>1.5042266477749E-5</v>
      </c>
      <c r="E65" s="1">
        <v>1.5042266477749E-5</v>
      </c>
      <c r="F65" s="1">
        <v>1.5042266477749E-5</v>
      </c>
      <c r="G65">
        <v>-5.5147326982375997</v>
      </c>
      <c r="H65" s="1">
        <v>4.8652404110638004E-18</v>
      </c>
      <c r="I65" s="1">
        <v>-1.4140175973557001E-17</v>
      </c>
      <c r="J65">
        <v>9.8960971910326005</v>
      </c>
      <c r="K65" s="1">
        <v>9.5033661482705999E-17</v>
      </c>
      <c r="L65">
        <v>-4.3813849561306997</v>
      </c>
      <c r="N65" s="2">
        <f t="shared" si="6"/>
        <v>-6.821111899609396E-6</v>
      </c>
      <c r="O65">
        <f t="shared" si="7"/>
        <v>8.5889915147543103</v>
      </c>
      <c r="P65">
        <f t="shared" si="8"/>
        <v>239.11064860300047</v>
      </c>
      <c r="Q65">
        <f t="shared" si="9"/>
        <v>-0.45757405161494469</v>
      </c>
      <c r="R65">
        <f t="shared" si="10"/>
        <v>7.7054149446350957</v>
      </c>
      <c r="S65">
        <f t="shared" si="11"/>
        <v>-3.794384768511974</v>
      </c>
    </row>
    <row r="66" spans="3:19">
      <c r="C66">
        <v>61</v>
      </c>
      <c r="D66" s="1">
        <v>5.9181758758076004E-6</v>
      </c>
      <c r="E66" s="1">
        <v>5.9181758758076004E-6</v>
      </c>
      <c r="F66" s="1">
        <v>5.9181758758076004E-6</v>
      </c>
      <c r="G66">
        <v>-11.641513489017999</v>
      </c>
      <c r="H66" s="1">
        <v>4.5021144326981001E-17</v>
      </c>
      <c r="I66" s="1">
        <v>4.7975779923956002E-18</v>
      </c>
      <c r="J66">
        <v>4.7175010574299003</v>
      </c>
      <c r="K66" s="1">
        <v>-1.0869389163708E-20</v>
      </c>
      <c r="L66">
        <v>6.9239562109444996</v>
      </c>
      <c r="N66" s="2">
        <f t="shared" si="6"/>
        <v>-1.8740214533075061E-5</v>
      </c>
      <c r="O66">
        <f t="shared" si="7"/>
        <v>10.142012180821506</v>
      </c>
      <c r="P66">
        <f t="shared" si="8"/>
        <v>-380.2576553764078</v>
      </c>
      <c r="Q66">
        <f t="shared" si="9"/>
        <v>0.41460512540634969</v>
      </c>
      <c r="R66">
        <f t="shared" si="10"/>
        <v>9.2827348499812512</v>
      </c>
      <c r="S66">
        <f t="shared" si="11"/>
        <v>4.0854919876161038</v>
      </c>
    </row>
    <row r="67" spans="3:19">
      <c r="C67">
        <v>62</v>
      </c>
      <c r="D67" s="1">
        <v>1.3695421086091001E-7</v>
      </c>
      <c r="E67" s="1">
        <v>1.3695421086091001E-7</v>
      </c>
      <c r="F67" s="1">
        <v>1.3695421086091001E-7</v>
      </c>
      <c r="G67">
        <v>-2.5640150744039998</v>
      </c>
      <c r="H67" s="1">
        <v>8.4252596309622996E-17</v>
      </c>
      <c r="I67" s="1">
        <v>9.5863903135507005E-17</v>
      </c>
      <c r="J67">
        <v>-6.7827159261043999</v>
      </c>
      <c r="K67" s="1">
        <v>-2.8873034595951999E-17</v>
      </c>
      <c r="L67">
        <v>9.3465488952056006</v>
      </c>
      <c r="N67" s="2">
        <f t="shared" si="6"/>
        <v>-6.07017675993878E-5</v>
      </c>
      <c r="O67">
        <f t="shared" si="7"/>
        <v>8.3647290713870746</v>
      </c>
      <c r="P67">
        <f t="shared" si="8"/>
        <v>162.54145263930511</v>
      </c>
      <c r="Q67">
        <f t="shared" si="9"/>
        <v>-0.26867464074532066</v>
      </c>
      <c r="R67">
        <f t="shared" si="10"/>
        <v>8.0646324106549994</v>
      </c>
      <c r="S67">
        <f t="shared" si="11"/>
        <v>-2.2204496208473161</v>
      </c>
    </row>
    <row r="68" spans="3:19">
      <c r="C68">
        <v>63</v>
      </c>
      <c r="D68" s="1">
        <v>2.4912863929138001E-5</v>
      </c>
      <c r="E68" s="1">
        <v>2.4912863929138001E-5</v>
      </c>
      <c r="F68" s="1">
        <v>2.4912863929138001E-5</v>
      </c>
      <c r="G68">
        <v>5.8255109960485001</v>
      </c>
      <c r="H68" s="1">
        <v>6.8319212141656997E-18</v>
      </c>
      <c r="I68" s="1">
        <v>-7.7091870420127003E-18</v>
      </c>
      <c r="J68">
        <v>6.2672788990591997</v>
      </c>
      <c r="K68" s="1">
        <v>-1.3117574178402E-16</v>
      </c>
      <c r="L68">
        <v>-12.092805460801999</v>
      </c>
      <c r="N68" s="2">
        <f t="shared" si="6"/>
        <v>-5.1885647665746619E-6</v>
      </c>
      <c r="O68">
        <f t="shared" si="7"/>
        <v>10.475001362205079</v>
      </c>
      <c r="P68">
        <f t="shared" si="8"/>
        <v>-441.51013187312037</v>
      </c>
      <c r="Q68">
        <f t="shared" si="9"/>
        <v>0.50251044190223004</v>
      </c>
      <c r="R68">
        <f t="shared" si="10"/>
        <v>9.1800421799305862</v>
      </c>
      <c r="S68">
        <f t="shared" si="11"/>
        <v>5.0450450060325087</v>
      </c>
    </row>
    <row r="69" spans="3:19">
      <c r="C69">
        <v>64</v>
      </c>
      <c r="D69" s="1">
        <v>1.7976868891867001E-4</v>
      </c>
      <c r="E69">
        <v>1.7976868891867001E-4</v>
      </c>
      <c r="F69">
        <v>1.7976868891867001E-4</v>
      </c>
      <c r="G69">
        <v>6.3917347373566997</v>
      </c>
      <c r="H69" s="1">
        <v>-6.1433566136008002E-18</v>
      </c>
      <c r="I69" s="1">
        <v>1.0691004216428001E-17</v>
      </c>
      <c r="J69">
        <v>5.6684599207030999</v>
      </c>
      <c r="K69" s="1">
        <v>-9.2602126032618003E-17</v>
      </c>
      <c r="L69">
        <v>-12.060357222336</v>
      </c>
      <c r="N69" s="2">
        <f t="shared" si="6"/>
        <v>-5.418809206680919E-5</v>
      </c>
      <c r="O69">
        <f t="shared" si="7"/>
        <v>10.450787701099204</v>
      </c>
      <c r="P69">
        <f t="shared" si="8"/>
        <v>-436.96824471469796</v>
      </c>
      <c r="Q69">
        <f t="shared" si="9"/>
        <v>0.4889880237658053</v>
      </c>
      <c r="R69">
        <f t="shared" si="10"/>
        <v>9.2260459798463454</v>
      </c>
      <c r="S69">
        <f t="shared" si="11"/>
        <v>4.9090772199271298</v>
      </c>
    </row>
    <row r="70" spans="3:19">
      <c r="C70">
        <v>65</v>
      </c>
      <c r="D70" s="1">
        <v>1.4293397065934E-7</v>
      </c>
      <c r="E70" s="1">
        <v>1.4293397065934E-7</v>
      </c>
      <c r="F70" s="1">
        <v>1.4293397065934E-7</v>
      </c>
      <c r="G70">
        <v>2.6638468999731999</v>
      </c>
      <c r="H70" s="1">
        <v>-1.2839846310425001E-16</v>
      </c>
      <c r="I70" s="1">
        <v>2.2924243855060001E-17</v>
      </c>
      <c r="J70">
        <v>-10.290582323915</v>
      </c>
      <c r="K70" s="1">
        <v>1.7575170345148999E-16</v>
      </c>
      <c r="L70">
        <v>7.6266728611227999</v>
      </c>
      <c r="N70" s="2">
        <f t="shared" si="6"/>
        <v>-2.0854273000322127E-5</v>
      </c>
      <c r="O70">
        <f t="shared" si="7"/>
        <v>9.2509000589415891</v>
      </c>
      <c r="P70">
        <f t="shared" si="8"/>
        <v>-209.06822770286149</v>
      </c>
      <c r="Q70">
        <f t="shared" si="9"/>
        <v>0.25203860077194734</v>
      </c>
      <c r="R70">
        <f t="shared" si="10"/>
        <v>8.9586275925188996</v>
      </c>
      <c r="S70">
        <f t="shared" si="11"/>
        <v>2.3069771474994107</v>
      </c>
    </row>
    <row r="71" spans="3:19">
      <c r="C71">
        <v>66</v>
      </c>
      <c r="D71" s="1">
        <v>3.4614059618576002E-8</v>
      </c>
      <c r="E71" s="1">
        <v>3.4614059618576002E-8</v>
      </c>
      <c r="F71" s="1">
        <v>3.4614059618576002E-8</v>
      </c>
      <c r="G71">
        <v>-10.136501442168999</v>
      </c>
      <c r="H71" s="1">
        <v>-6.7543256793894E-16</v>
      </c>
      <c r="I71" s="1">
        <v>-2.8103305311821998E-17</v>
      </c>
      <c r="J71">
        <v>7.7022159791537002</v>
      </c>
      <c r="K71" s="1">
        <v>7.1382257389801001E-17</v>
      </c>
      <c r="L71">
        <v>2.4342851048148999</v>
      </c>
      <c r="N71" s="2">
        <f t="shared" si="6"/>
        <v>-1.1940013303994115E-7</v>
      </c>
      <c r="O71">
        <f t="shared" si="7"/>
        <v>9.1651114681750716</v>
      </c>
      <c r="P71">
        <f t="shared" si="8"/>
        <v>-190.05322507530846</v>
      </c>
      <c r="Q71">
        <f t="shared" si="9"/>
        <v>0.23209755044924543</v>
      </c>
      <c r="R71">
        <f t="shared" si="10"/>
        <v>8.9193587106613492</v>
      </c>
      <c r="S71">
        <f t="shared" si="11"/>
        <v>2.1081528442273174</v>
      </c>
    </row>
    <row r="72" spans="3:19">
      <c r="C72">
        <v>67</v>
      </c>
      <c r="D72" s="1">
        <v>8.1693988462915999E-8</v>
      </c>
      <c r="E72" s="1">
        <v>8.1693988462915999E-8</v>
      </c>
      <c r="F72" s="1">
        <v>8.1693988462915999E-8</v>
      </c>
      <c r="G72">
        <v>-10.03260594676</v>
      </c>
      <c r="H72" s="1">
        <v>2.9834121340054E-16</v>
      </c>
      <c r="I72" s="1">
        <v>-1.4566228036581999E-16</v>
      </c>
      <c r="J72">
        <v>7.7531561225623999</v>
      </c>
      <c r="K72" s="1">
        <v>7.2107576849742998E-17</v>
      </c>
      <c r="L72">
        <v>2.2793889162063001</v>
      </c>
      <c r="N72" s="2">
        <f t="shared" si="6"/>
        <v>-2.0302663766772849E-5</v>
      </c>
      <c r="O72">
        <f t="shared" si="7"/>
        <v>9.1093420666335305</v>
      </c>
      <c r="P72">
        <f t="shared" si="8"/>
        <v>-177.30249326013904</v>
      </c>
      <c r="Q72">
        <f t="shared" si="9"/>
        <v>0.21843645551001975</v>
      </c>
      <c r="R72">
        <f t="shared" si="10"/>
        <v>8.8928810346611993</v>
      </c>
      <c r="S72">
        <f t="shared" si="11"/>
        <v>1.9740262891619218</v>
      </c>
    </row>
    <row r="73" spans="3:19">
      <c r="C73">
        <v>68</v>
      </c>
      <c r="D73" s="1">
        <v>3.9438315583506997E-5</v>
      </c>
      <c r="E73" s="1">
        <v>3.9438315583506997E-5</v>
      </c>
      <c r="F73" s="1">
        <v>3.9438315583506997E-5</v>
      </c>
      <c r="G73">
        <v>-4.0783347420927001</v>
      </c>
      <c r="H73" s="1">
        <v>6.3961141894785002E-18</v>
      </c>
      <c r="I73" s="1">
        <v>2.0000943101381E-17</v>
      </c>
      <c r="J73">
        <v>-5.7489218026413997</v>
      </c>
      <c r="K73" s="1">
        <v>-3.9113708574950003E-17</v>
      </c>
      <c r="L73">
        <v>9.8270850721683995</v>
      </c>
      <c r="N73" s="2">
        <f t="shared" si="6"/>
        <v>-5.7157521900090082E-5</v>
      </c>
      <c r="O73">
        <f t="shared" si="7"/>
        <v>8.5514477478167414</v>
      </c>
      <c r="P73">
        <f t="shared" si="8"/>
        <v>230.40192724389294</v>
      </c>
      <c r="Q73">
        <f t="shared" si="9"/>
        <v>-0.42576416772334014</v>
      </c>
      <c r="R73">
        <f t="shared" si="10"/>
        <v>7.7880034374049014</v>
      </c>
      <c r="S73">
        <f t="shared" si="11"/>
        <v>-3.5318919919229503</v>
      </c>
    </row>
    <row r="74" spans="3:19">
      <c r="C74">
        <v>69</v>
      </c>
      <c r="D74" s="1">
        <v>6.1365984993510998E-6</v>
      </c>
      <c r="E74" s="1">
        <v>6.1365984993510998E-6</v>
      </c>
      <c r="F74" s="1">
        <v>6.1365984993510998E-6</v>
      </c>
      <c r="G74">
        <v>6.4072069533954004</v>
      </c>
      <c r="H74" s="1">
        <v>8.7301114563631996E-20</v>
      </c>
      <c r="I74" s="1">
        <v>7.3242247398649996E-17</v>
      </c>
      <c r="J74">
        <v>5.6473865992643999</v>
      </c>
      <c r="K74" s="1">
        <v>6.6809828947773998E-18</v>
      </c>
      <c r="L74">
        <v>-12.054601072163001</v>
      </c>
      <c r="N74" s="2">
        <f t="shared" si="6"/>
        <v>-2.5065010671454502E-6</v>
      </c>
      <c r="O74">
        <f t="shared" si="7"/>
        <v>10.446499015320013</v>
      </c>
      <c r="P74">
        <f t="shared" si="8"/>
        <v>-436.18365359368426</v>
      </c>
      <c r="Q74">
        <f t="shared" si="9"/>
        <v>0.48722352972177568</v>
      </c>
      <c r="R74">
        <f t="shared" si="10"/>
        <v>9.2309040127791953</v>
      </c>
      <c r="S74">
        <f t="shared" si="11"/>
        <v>4.8907824306483869</v>
      </c>
    </row>
    <row r="75" spans="3:19">
      <c r="C75">
        <v>70</v>
      </c>
      <c r="D75" s="1">
        <v>1.2857875381367E-4</v>
      </c>
      <c r="E75">
        <v>1.2857875381367E-4</v>
      </c>
      <c r="F75">
        <v>1.2857875381367E-4</v>
      </c>
      <c r="G75">
        <v>5.8778500495217996</v>
      </c>
      <c r="H75" s="1">
        <v>-5.0917038910247E-18</v>
      </c>
      <c r="I75" s="1">
        <v>5.0803114891036E-17</v>
      </c>
      <c r="J75">
        <v>6.2226598247642997</v>
      </c>
      <c r="K75" s="1">
        <v>-4.114228459425E-17</v>
      </c>
      <c r="L75">
        <v>-12.100695570491</v>
      </c>
      <c r="N75" s="2">
        <f t="shared" si="6"/>
        <v>-6.1898734966684785E-5</v>
      </c>
      <c r="O75">
        <f t="shared" si="7"/>
        <v>10.480874242581228</v>
      </c>
      <c r="P75">
        <f t="shared" si="8"/>
        <v>-442.60016303264513</v>
      </c>
      <c r="Q75">
        <f t="shared" si="9"/>
        <v>0.50714855783837043</v>
      </c>
      <c r="R75">
        <f t="shared" si="10"/>
        <v>9.1616776976276562</v>
      </c>
      <c r="S75">
        <f t="shared" si="11"/>
        <v>5.0904210683984328</v>
      </c>
    </row>
    <row r="76" spans="3:19">
      <c r="C76">
        <v>71</v>
      </c>
      <c r="D76" s="1">
        <v>4.0560838257874997E-5</v>
      </c>
      <c r="E76" s="1">
        <v>4.0560838257874997E-5</v>
      </c>
      <c r="F76" s="1">
        <v>4.0560838257874997E-5</v>
      </c>
      <c r="G76">
        <v>5.0788441462062996</v>
      </c>
      <c r="H76" s="1">
        <v>2.7768070769847002E-18</v>
      </c>
      <c r="I76" s="1">
        <v>-1.0831953343729001E-17</v>
      </c>
      <c r="J76">
        <v>-11.835399023039001</v>
      </c>
      <c r="K76" s="1">
        <v>-1.3800367528113E-17</v>
      </c>
      <c r="L76">
        <v>6.7564993597931</v>
      </c>
      <c r="N76" s="2">
        <f t="shared" si="6"/>
        <v>-1.8505679867016529E-5</v>
      </c>
      <c r="O76">
        <f t="shared" si="7"/>
        <v>10.284007280575596</v>
      </c>
      <c r="P76">
        <f t="shared" si="8"/>
        <v>-406.13612721018018</v>
      </c>
      <c r="Q76">
        <f t="shared" si="9"/>
        <v>0.44194183911321083</v>
      </c>
      <c r="R76">
        <f t="shared" si="10"/>
        <v>9.2959491914160512</v>
      </c>
      <c r="S76">
        <f t="shared" si="11"/>
        <v>4.398424078865423</v>
      </c>
    </row>
    <row r="77" spans="3:19">
      <c r="C77">
        <v>72</v>
      </c>
      <c r="D77" s="1">
        <v>1.0782402477537999E-6</v>
      </c>
      <c r="E77" s="1">
        <v>1.0782402477537999E-6</v>
      </c>
      <c r="F77" s="1">
        <v>1.0782402477537999E-6</v>
      </c>
      <c r="G77">
        <v>-5.6279312809083004</v>
      </c>
      <c r="H77" s="1">
        <v>1.4006012975724999E-17</v>
      </c>
      <c r="I77" s="1">
        <v>3.0352575738524E-17</v>
      </c>
      <c r="J77">
        <v>-4.2380226200092999</v>
      </c>
      <c r="K77" s="1">
        <v>1.4781196502329999E-16</v>
      </c>
      <c r="L77">
        <v>9.8659391960134002</v>
      </c>
      <c r="N77" s="2">
        <f t="shared" si="6"/>
        <v>-4.9016347330640047E-6</v>
      </c>
      <c r="O77">
        <f t="shared" si="7"/>
        <v>8.5723743049897827</v>
      </c>
      <c r="P77">
        <f t="shared" si="8"/>
        <v>235.31511606007308</v>
      </c>
      <c r="Q77">
        <f t="shared" si="9"/>
        <v>-0.44244065127769777</v>
      </c>
      <c r="R77">
        <f t="shared" si="10"/>
        <v>7.7469352384608516</v>
      </c>
      <c r="S77">
        <f t="shared" si="11"/>
        <v>-3.6702310058009382</v>
      </c>
    </row>
    <row r="78" spans="3:19">
      <c r="C78">
        <v>73</v>
      </c>
      <c r="D78" s="1">
        <v>1.8919615636381001E-6</v>
      </c>
      <c r="E78" s="1">
        <v>1.8919615636381001E-6</v>
      </c>
      <c r="F78" s="1">
        <v>1.8919615636381001E-6</v>
      </c>
      <c r="G78">
        <v>-5.6242735833408997</v>
      </c>
      <c r="H78" s="1">
        <v>-1.8359554856935001E-17</v>
      </c>
      <c r="I78" s="1">
        <v>-1.2886793784091999E-17</v>
      </c>
      <c r="J78">
        <v>9.8670068033757996</v>
      </c>
      <c r="K78" s="1">
        <v>2.3057928596034001E-17</v>
      </c>
      <c r="L78">
        <v>-4.2427955815764999</v>
      </c>
      <c r="N78" s="2">
        <f t="shared" si="6"/>
        <v>-2.0787180533332617E-5</v>
      </c>
      <c r="O78">
        <f t="shared" si="7"/>
        <v>8.5729688831780848</v>
      </c>
      <c r="P78">
        <f t="shared" si="8"/>
        <v>235.45133413242786</v>
      </c>
      <c r="Q78">
        <f t="shared" si="9"/>
        <v>-0.44293960615720035</v>
      </c>
      <c r="R78">
        <f t="shared" si="10"/>
        <v>7.7456401933583541</v>
      </c>
      <c r="S78">
        <f t="shared" si="11"/>
        <v>-3.6743507544831999</v>
      </c>
    </row>
    <row r="79" spans="3:19">
      <c r="C79">
        <v>74</v>
      </c>
      <c r="D79" s="1">
        <v>8.6371174434773998E-7</v>
      </c>
      <c r="E79" s="1">
        <v>8.6371174434773998E-7</v>
      </c>
      <c r="F79" s="1">
        <v>8.6371174434773998E-7</v>
      </c>
      <c r="G79">
        <v>-4.4564224050833996</v>
      </c>
      <c r="H79" s="1">
        <v>6.3816855359435002E-18</v>
      </c>
      <c r="I79" s="1">
        <v>-1.0105549768566E-16</v>
      </c>
      <c r="J79">
        <v>-5.4535003712896</v>
      </c>
      <c r="K79" s="1">
        <v>3.4539149603404003E-17</v>
      </c>
      <c r="L79">
        <v>9.9098090789112003</v>
      </c>
      <c r="N79" s="2">
        <f t="shared" si="6"/>
        <v>-3.7899153933077891E-5</v>
      </c>
      <c r="O79">
        <f t="shared" si="7"/>
        <v>8.5966471059462162</v>
      </c>
      <c r="P79">
        <f t="shared" si="8"/>
        <v>240.83629248502376</v>
      </c>
      <c r="Q79">
        <f t="shared" si="9"/>
        <v>-0.46557396193688111</v>
      </c>
      <c r="R79">
        <f t="shared" si="10"/>
        <v>7.6816547251004001</v>
      </c>
      <c r="S79">
        <f t="shared" si="11"/>
        <v>-3.8593421911662813</v>
      </c>
    </row>
    <row r="80" spans="3:19">
      <c r="C80">
        <v>75</v>
      </c>
      <c r="D80" s="1">
        <v>6.9021037808947002E-4</v>
      </c>
      <c r="E80">
        <v>6.9021037808947002E-4</v>
      </c>
      <c r="F80">
        <v>6.9021037808947002E-4</v>
      </c>
      <c r="G80">
        <v>8.1494989493742995</v>
      </c>
      <c r="H80" s="1">
        <v>-1.4137279102113001E-16</v>
      </c>
      <c r="I80" s="1">
        <v>2.3863384515448001E-16</v>
      </c>
      <c r="J80">
        <v>-9.2265411909546007</v>
      </c>
      <c r="K80" s="1">
        <v>-8.6167799597507998E-17</v>
      </c>
      <c r="L80">
        <v>1.0769669199281</v>
      </c>
      <c r="N80" s="2">
        <f t="shared" si="6"/>
        <v>-2.510721740038117E-5</v>
      </c>
      <c r="O80">
        <f t="shared" si="7"/>
        <v>8.7379417833653203</v>
      </c>
      <c r="P80">
        <f t="shared" si="8"/>
        <v>-80.980877328631891</v>
      </c>
      <c r="Q80">
        <f t="shared" si="9"/>
        <v>0.10694541000574846</v>
      </c>
      <c r="R80">
        <f t="shared" si="10"/>
        <v>8.6880200701644501</v>
      </c>
      <c r="S80">
        <f t="shared" si="11"/>
        <v>0.93270245518130346</v>
      </c>
    </row>
    <row r="81" spans="3:19">
      <c r="C81">
        <v>76</v>
      </c>
      <c r="D81" s="1">
        <v>4.6404972418213002E-4</v>
      </c>
      <c r="E81">
        <v>4.6404972418213002E-4</v>
      </c>
      <c r="F81">
        <v>4.6404972418213002E-4</v>
      </c>
      <c r="G81">
        <v>5.9147530907829999</v>
      </c>
      <c r="H81" s="1">
        <v>-5.5955131001941001E-18</v>
      </c>
      <c r="I81" s="1">
        <v>6.2744003335358996E-17</v>
      </c>
      <c r="J81">
        <v>6.1905991824847</v>
      </c>
      <c r="K81" s="1">
        <v>-7.4352593375330998E-17</v>
      </c>
      <c r="L81">
        <v>-12.105490096715</v>
      </c>
      <c r="N81" s="2">
        <f t="shared" si="6"/>
        <v>-4.594114910005942E-5</v>
      </c>
      <c r="O81">
        <f t="shared" si="7"/>
        <v>10.484529384727779</v>
      </c>
      <c r="P81">
        <f t="shared" si="8"/>
        <v>-443.25804908654334</v>
      </c>
      <c r="Q81">
        <f t="shared" si="9"/>
        <v>0.51044348564026909</v>
      </c>
      <c r="R81">
        <f t="shared" si="10"/>
        <v>9.1480446395998509</v>
      </c>
      <c r="S81">
        <f t="shared" si="11"/>
        <v>5.1223662199328039</v>
      </c>
    </row>
    <row r="82" spans="3:19">
      <c r="C82">
        <v>77</v>
      </c>
      <c r="D82" s="1">
        <v>1.4856566992183001E-6</v>
      </c>
      <c r="E82" s="1">
        <v>1.4856566992183001E-6</v>
      </c>
      <c r="F82" s="1">
        <v>1.4856566992183001E-6</v>
      </c>
      <c r="G82">
        <v>6.6418984605122002</v>
      </c>
      <c r="H82" s="1">
        <v>7.6275303864975006E-18</v>
      </c>
      <c r="I82" s="1">
        <v>-2.0977718453186002E-18</v>
      </c>
      <c r="J82">
        <v>-11.930843992024</v>
      </c>
      <c r="K82" s="1">
        <v>-7.2013661003031999E-17</v>
      </c>
      <c r="L82">
        <v>5.2888700240161999</v>
      </c>
      <c r="N82" s="2">
        <f t="shared" si="6"/>
        <v>-2.5169165200011889E-5</v>
      </c>
      <c r="O82">
        <f t="shared" si="7"/>
        <v>10.354515914585438</v>
      </c>
      <c r="P82">
        <f t="shared" si="8"/>
        <v>-419.11102881264594</v>
      </c>
      <c r="Q82">
        <f t="shared" si="9"/>
        <v>0.4582170179917267</v>
      </c>
      <c r="R82">
        <f t="shared" si="10"/>
        <v>9.286371226268102</v>
      </c>
      <c r="S82">
        <f t="shared" si="11"/>
        <v>4.5803175952484976</v>
      </c>
    </row>
    <row r="83" spans="3:19">
      <c r="C83">
        <v>78</v>
      </c>
      <c r="D83" s="1">
        <v>1.687150137375E-7</v>
      </c>
      <c r="E83" s="1">
        <v>1.687150137375E-7</v>
      </c>
      <c r="F83" s="1">
        <v>1.687150137375E-7</v>
      </c>
      <c r="G83">
        <v>-4.2409008065054996</v>
      </c>
      <c r="H83" s="1">
        <v>-1.9953014535059E-18</v>
      </c>
      <c r="I83" s="1">
        <v>-2.2004883442337001E-17</v>
      </c>
      <c r="J83">
        <v>-5.6257273910762997</v>
      </c>
      <c r="K83" s="1">
        <v>5.8339260878206996E-17</v>
      </c>
      <c r="L83">
        <v>9.8665808869066005</v>
      </c>
      <c r="N83" s="2">
        <f t="shared" si="6"/>
        <v>-1.5770225066565519E-5</v>
      </c>
      <c r="O83">
        <f t="shared" si="7"/>
        <v>8.5727319661368657</v>
      </c>
      <c r="P83">
        <f t="shared" si="8"/>
        <v>235.3972258615743</v>
      </c>
      <c r="Q83">
        <f t="shared" si="9"/>
        <v>-0.44274142927482446</v>
      </c>
      <c r="R83">
        <f t="shared" si="10"/>
        <v>7.746154138991451</v>
      </c>
      <c r="S83">
        <f t="shared" si="11"/>
        <v>-3.6727141759481445</v>
      </c>
    </row>
    <row r="84" spans="3:19">
      <c r="C84">
        <v>79</v>
      </c>
      <c r="D84" s="1">
        <v>4.3339771866191001E-4</v>
      </c>
      <c r="E84">
        <v>4.3339771866191001E-4</v>
      </c>
      <c r="F84">
        <v>4.3339771866191001E-4</v>
      </c>
      <c r="G84">
        <v>-5.4182785296964999</v>
      </c>
      <c r="H84" s="1">
        <v>9.6570963298616002E-18</v>
      </c>
      <c r="I84" s="1">
        <v>-9.8750015021379997E-18</v>
      </c>
      <c r="J84">
        <v>9.9175251356406999</v>
      </c>
      <c r="K84" s="1">
        <v>7.4942755281059006E-18</v>
      </c>
      <c r="L84">
        <v>-4.4992850190744003</v>
      </c>
      <c r="N84" s="2">
        <f t="shared" si="6"/>
        <v>-1.2804376733418129E-5</v>
      </c>
      <c r="O84">
        <f t="shared" si="7"/>
        <v>8.6011223896596967</v>
      </c>
      <c r="P84">
        <f t="shared" si="8"/>
        <v>241.77224338366466</v>
      </c>
      <c r="Q84">
        <f t="shared" si="9"/>
        <v>-0.47015044835700465</v>
      </c>
      <c r="R84">
        <f t="shared" si="10"/>
        <v>7.6679018326686021</v>
      </c>
      <c r="S84">
        <f t="shared" si="11"/>
        <v>-3.8964840364696505</v>
      </c>
    </row>
    <row r="85" spans="3:19">
      <c r="C85">
        <v>80</v>
      </c>
      <c r="D85" s="1">
        <v>1.8368904741717E-6</v>
      </c>
      <c r="E85" s="1">
        <v>1.8368904741717E-6</v>
      </c>
      <c r="F85" s="1">
        <v>1.8368904741717E-6</v>
      </c>
      <c r="G85">
        <v>-5.4130936531989002</v>
      </c>
      <c r="H85" s="1">
        <v>3.5099352974175002E-18</v>
      </c>
      <c r="I85" s="1">
        <v>-6.3809655436107006E-17</v>
      </c>
      <c r="J85">
        <v>-4.5048735568774001</v>
      </c>
      <c r="K85" s="1">
        <v>8.2013140206095004E-17</v>
      </c>
      <c r="L85">
        <v>9.9179015474704002</v>
      </c>
      <c r="N85" s="2">
        <f t="shared" si="6"/>
        <v>-2.1887535300043243E-5</v>
      </c>
      <c r="O85">
        <f t="shared" si="7"/>
        <v>8.601169681085068</v>
      </c>
      <c r="P85">
        <f t="shared" si="8"/>
        <v>241.84940975311443</v>
      </c>
      <c r="Q85">
        <f t="shared" si="9"/>
        <v>-0.47077790375155332</v>
      </c>
      <c r="R85">
        <f t="shared" si="10"/>
        <v>7.6654976003346498</v>
      </c>
      <c r="S85">
        <f t="shared" si="11"/>
        <v>-3.9013159859309963</v>
      </c>
    </row>
    <row r="86" spans="3:19">
      <c r="C86">
        <v>81</v>
      </c>
      <c r="D86" s="1">
        <v>1.6791823734374001E-5</v>
      </c>
      <c r="E86" s="1">
        <v>1.6791823734374001E-5</v>
      </c>
      <c r="F86" s="1">
        <v>1.6791823734374001E-5</v>
      </c>
      <c r="G86">
        <v>4.7834009261123001</v>
      </c>
      <c r="H86" s="1">
        <v>7.5742044474240995E-18</v>
      </c>
      <c r="I86" s="1">
        <v>1.6014722571972E-17</v>
      </c>
      <c r="J86">
        <v>-11.67929547108</v>
      </c>
      <c r="K86" s="1">
        <v>4.1609959605340002E-17</v>
      </c>
      <c r="L86">
        <v>6.8957366676448997</v>
      </c>
      <c r="N86" s="2">
        <f t="shared" si="6"/>
        <v>-5.2625774266642132E-5</v>
      </c>
      <c r="O86">
        <f t="shared" si="7"/>
        <v>10.169514523857956</v>
      </c>
      <c r="P86">
        <f t="shared" si="8"/>
        <v>-385.24785810328086</v>
      </c>
      <c r="Q86">
        <f t="shared" si="9"/>
        <v>0.41955488998733331</v>
      </c>
      <c r="R86">
        <f t="shared" si="10"/>
        <v>9.2875160693624519</v>
      </c>
      <c r="S86">
        <f t="shared" si="11"/>
        <v>4.1425922937566693</v>
      </c>
    </row>
    <row r="87" spans="3:19">
      <c r="C87">
        <v>82</v>
      </c>
      <c r="D87" s="1">
        <v>2.3665094502912001E-5</v>
      </c>
      <c r="E87" s="1">
        <v>2.3665094502912001E-5</v>
      </c>
      <c r="F87" s="1">
        <v>2.3665094502912001E-5</v>
      </c>
      <c r="G87">
        <v>5.9243791746602001</v>
      </c>
      <c r="H87" s="1">
        <v>-2.5170696114496001E-18</v>
      </c>
      <c r="I87" s="1">
        <v>1.7441000108801999E-17</v>
      </c>
      <c r="J87">
        <v>6.1813310182816004</v>
      </c>
      <c r="K87" s="1">
        <v>-3.0980545753387001E-18</v>
      </c>
      <c r="L87">
        <v>-12.105761500650001</v>
      </c>
      <c r="N87" s="2">
        <f t="shared" si="6"/>
        <v>-1.7102569400388273E-5</v>
      </c>
      <c r="O87">
        <f t="shared" si="7"/>
        <v>10.484669362275092</v>
      </c>
      <c r="P87">
        <f t="shared" si="8"/>
        <v>-443.3215093240027</v>
      </c>
      <c r="Q87">
        <f t="shared" si="9"/>
        <v>0.51134477570924852</v>
      </c>
      <c r="R87">
        <f t="shared" si="10"/>
        <v>9.1435462594657793</v>
      </c>
      <c r="S87">
        <f t="shared" si="11"/>
        <v>5.1306776781668253</v>
      </c>
    </row>
    <row r="88" spans="3:19">
      <c r="C88">
        <v>83</v>
      </c>
      <c r="D88" s="1">
        <v>4.5501222123433998E-8</v>
      </c>
      <c r="E88" s="1">
        <v>4.5501222123433998E-8</v>
      </c>
      <c r="F88" s="1">
        <v>4.5501222123433998E-8</v>
      </c>
      <c r="G88">
        <v>7.9385859085144999</v>
      </c>
      <c r="H88" s="1">
        <v>3.9471274058834001E-16</v>
      </c>
      <c r="I88" s="1">
        <v>6.7728070867662004E-17</v>
      </c>
      <c r="J88">
        <v>1.7156872580093001</v>
      </c>
      <c r="K88" s="1">
        <v>-2.9176836356384002E-16</v>
      </c>
      <c r="L88">
        <v>-9.6544045533885008</v>
      </c>
      <c r="N88" s="2">
        <f t="shared" si="6"/>
        <v>-4.3795621566644627E-5</v>
      </c>
      <c r="O88">
        <f t="shared" si="7"/>
        <v>8.9211057685943533</v>
      </c>
      <c r="P88">
        <f t="shared" si="8"/>
        <v>-131.49773727378889</v>
      </c>
      <c r="Q88">
        <f t="shared" si="9"/>
        <v>0.16733618326516644</v>
      </c>
      <c r="R88">
        <f t="shared" si="10"/>
        <v>8.7964952309514999</v>
      </c>
      <c r="S88">
        <f t="shared" si="11"/>
        <v>1.4858666785061718</v>
      </c>
    </row>
    <row r="89" spans="3:19">
      <c r="C89">
        <v>84</v>
      </c>
      <c r="D89" s="1">
        <v>1.4260270342348E-7</v>
      </c>
      <c r="E89" s="1">
        <v>1.4260270342348E-7</v>
      </c>
      <c r="F89" s="1">
        <v>1.4260270342348E-7</v>
      </c>
      <c r="G89">
        <v>-1.4683637278043999</v>
      </c>
      <c r="H89" s="1">
        <v>-1.2401389313510999E-17</v>
      </c>
      <c r="I89" s="1">
        <v>-1.5349255071432E-16</v>
      </c>
      <c r="J89">
        <v>-7.5178285704648999</v>
      </c>
      <c r="K89" s="1">
        <v>8.3330340771982995E-17</v>
      </c>
      <c r="L89">
        <v>8.9861279837716008</v>
      </c>
      <c r="N89" s="2">
        <f t="shared" si="6"/>
        <v>-2.143816589968613E-5</v>
      </c>
      <c r="O89">
        <f t="shared" si="7"/>
        <v>8.3493812522657702</v>
      </c>
      <c r="P89">
        <f t="shared" si="8"/>
        <v>99.195534667431232</v>
      </c>
      <c r="Q89">
        <f t="shared" si="9"/>
        <v>-0.15289633365342417</v>
      </c>
      <c r="R89">
        <f t="shared" si="10"/>
        <v>8.2519782771182513</v>
      </c>
      <c r="S89">
        <f t="shared" si="11"/>
        <v>-1.2716217242779495</v>
      </c>
    </row>
    <row r="90" spans="3:19">
      <c r="C90">
        <v>85</v>
      </c>
      <c r="D90" s="1">
        <v>1.36745365793E-5</v>
      </c>
      <c r="E90" s="1">
        <v>1.36745365793E-5</v>
      </c>
      <c r="F90" s="1">
        <v>1.36745365793E-5</v>
      </c>
      <c r="G90">
        <v>-5.7631417131568998</v>
      </c>
      <c r="H90" s="1">
        <v>2.10834240961E-17</v>
      </c>
      <c r="I90" s="1">
        <v>-1.2002502426291E-17</v>
      </c>
      <c r="J90">
        <v>9.8220393461204001</v>
      </c>
      <c r="K90" s="1">
        <v>2.2571631755803999E-18</v>
      </c>
      <c r="L90">
        <v>-4.0589051022104004</v>
      </c>
      <c r="N90" s="2">
        <f t="shared" si="6"/>
        <v>-2.4897489666978836E-6</v>
      </c>
      <c r="O90">
        <f t="shared" si="7"/>
        <v>8.5487124747355185</v>
      </c>
      <c r="P90">
        <f t="shared" si="8"/>
        <v>229.75740741294589</v>
      </c>
      <c r="Q90">
        <f t="shared" si="9"/>
        <v>-0.423755001520631</v>
      </c>
      <c r="R90">
        <f t="shared" si="10"/>
        <v>7.7925905296386508</v>
      </c>
      <c r="S90">
        <f t="shared" si="11"/>
        <v>-3.5151127738786259</v>
      </c>
    </row>
    <row r="91" spans="3:19">
      <c r="C91">
        <v>86</v>
      </c>
      <c r="D91" s="1">
        <v>3.6216581885551E-4</v>
      </c>
      <c r="E91">
        <v>3.6216581885551E-4</v>
      </c>
      <c r="F91">
        <v>3.6216581885551E-4</v>
      </c>
      <c r="G91">
        <v>-11.957517673770001</v>
      </c>
      <c r="H91" s="1">
        <v>7.5581006961172001E-18</v>
      </c>
      <c r="I91" s="1">
        <v>-5.1631902881961997E-17</v>
      </c>
      <c r="J91">
        <v>6.6041118861486003</v>
      </c>
      <c r="K91" s="1">
        <v>3.1654008918352999E-17</v>
      </c>
      <c r="L91">
        <v>5.3533494812646003</v>
      </c>
      <c r="N91" s="2">
        <f t="shared" si="6"/>
        <v>-1.8768785600068821E-5</v>
      </c>
      <c r="O91">
        <f t="shared" si="7"/>
        <v>10.374364399585893</v>
      </c>
      <c r="P91">
        <f t="shared" si="8"/>
        <v>-422.74952210102782</v>
      </c>
      <c r="Q91">
        <f t="shared" si="9"/>
        <v>0.46328080761023233</v>
      </c>
      <c r="R91">
        <f t="shared" si="10"/>
        <v>9.2808147799593019</v>
      </c>
      <c r="S91">
        <f t="shared" si="11"/>
        <v>4.6361529003565183</v>
      </c>
    </row>
    <row r="92" spans="3:19">
      <c r="C92">
        <v>87</v>
      </c>
      <c r="D92" s="1">
        <v>7.1794561962156997E-7</v>
      </c>
      <c r="E92" s="1">
        <v>7.1794561962156997E-7</v>
      </c>
      <c r="F92" s="1">
        <v>7.1794561962156997E-7</v>
      </c>
      <c r="G92">
        <v>-3.8792760356335001</v>
      </c>
      <c r="H92" s="1">
        <v>4.1952565521567998E-18</v>
      </c>
      <c r="I92" s="1">
        <v>2.3730937999940001E-17</v>
      </c>
      <c r="J92">
        <v>-5.8930979650444</v>
      </c>
      <c r="K92" s="1">
        <v>4.8814222944545999E-17</v>
      </c>
      <c r="L92">
        <v>9.7721879712239001</v>
      </c>
      <c r="N92" s="2">
        <f t="shared" si="6"/>
        <v>-6.2009817999827036E-5</v>
      </c>
      <c r="O92">
        <f t="shared" si="7"/>
        <v>8.5227062579807438</v>
      </c>
      <c r="P92">
        <f t="shared" si="8"/>
        <v>223.39703269210722</v>
      </c>
      <c r="Q92">
        <f t="shared" si="9"/>
        <v>-0.40517767760942153</v>
      </c>
      <c r="R92">
        <f t="shared" si="10"/>
        <v>7.8326429681341505</v>
      </c>
      <c r="S92">
        <f t="shared" si="11"/>
        <v>-3.3594978930731272</v>
      </c>
    </row>
    <row r="93" spans="3:19">
      <c r="C93">
        <v>88</v>
      </c>
      <c r="D93" s="1">
        <v>3.2834906726897002E-7</v>
      </c>
      <c r="E93" s="1">
        <v>3.2834906726897002E-7</v>
      </c>
      <c r="F93" s="1">
        <v>3.2834906726897002E-7</v>
      </c>
      <c r="G93">
        <v>5.9653099247826002</v>
      </c>
      <c r="H93" s="1">
        <v>-3.5509942142102003E-18</v>
      </c>
      <c r="I93" s="1">
        <v>9.5099014742016004E-18</v>
      </c>
      <c r="J93">
        <v>6.1438144626672999</v>
      </c>
      <c r="K93" s="1">
        <v>-1.1677513361083001E-16</v>
      </c>
      <c r="L93">
        <v>-12.109125363121001</v>
      </c>
      <c r="N93" s="2">
        <f t="shared" si="6"/>
        <v>-3.2522370041476734E-7</v>
      </c>
      <c r="O93">
        <f t="shared" si="7"/>
        <v>10.487189702445781</v>
      </c>
      <c r="P93">
        <f t="shared" si="8"/>
        <v>-443.7965425340405</v>
      </c>
      <c r="Q93">
        <f t="shared" si="9"/>
        <v>0.51508807359538822</v>
      </c>
      <c r="R93">
        <f t="shared" si="10"/>
        <v>9.1264699128941214</v>
      </c>
      <c r="S93">
        <f t="shared" si="11"/>
        <v>5.166110217961208</v>
      </c>
    </row>
    <row r="94" spans="3:19">
      <c r="C94">
        <v>89</v>
      </c>
      <c r="D94" s="1">
        <v>3.8068612786546002E-5</v>
      </c>
      <c r="E94" s="1">
        <v>3.8068612786546002E-5</v>
      </c>
      <c r="F94" s="1">
        <v>3.8068612786546002E-5</v>
      </c>
      <c r="G94">
        <v>6.0659253761532996</v>
      </c>
      <c r="H94" s="1">
        <v>-3.1290271647373001E-18</v>
      </c>
      <c r="I94" s="1">
        <v>2.5804964120375E-17</v>
      </c>
      <c r="J94">
        <v>6.0463293313105</v>
      </c>
      <c r="K94" s="1">
        <v>-7.1252907233455005E-18</v>
      </c>
      <c r="L94">
        <v>-12.112436157166</v>
      </c>
      <c r="N94" s="2">
        <f t="shared" si="6"/>
        <v>-6.048323406678454E-5</v>
      </c>
      <c r="O94">
        <f t="shared" si="7"/>
        <v>10.489629609814013</v>
      </c>
      <c r="P94">
        <f t="shared" si="8"/>
        <v>-444.24941938855733</v>
      </c>
      <c r="Q94">
        <f t="shared" si="9"/>
        <v>0.52266470793238051</v>
      </c>
      <c r="R94">
        <f t="shared" si="10"/>
        <v>9.0891807666595597</v>
      </c>
      <c r="S94">
        <f t="shared" si="11"/>
        <v>5.2363271805792309</v>
      </c>
    </row>
    <row r="95" spans="3:19">
      <c r="C95">
        <v>90</v>
      </c>
      <c r="D95" s="1">
        <v>9.1692601650094995E-5</v>
      </c>
      <c r="E95" s="1">
        <v>9.1692601650094995E-5</v>
      </c>
      <c r="F95" s="1">
        <v>9.1692601650094995E-5</v>
      </c>
      <c r="G95">
        <v>4.5242083751911002</v>
      </c>
      <c r="H95" s="1">
        <v>1.0864493780609999E-17</v>
      </c>
      <c r="I95" s="1">
        <v>1.4713340229385001E-17</v>
      </c>
      <c r="J95">
        <v>-11.526099337882</v>
      </c>
      <c r="K95" s="1">
        <v>-6.4325791994451002E-17</v>
      </c>
      <c r="L95">
        <v>7.0018327064718999</v>
      </c>
      <c r="N95" s="2">
        <f t="shared" ref="N95:N105" si="12">(G95+J95+L95)/3</f>
        <v>-1.9418739666636025E-5</v>
      </c>
      <c r="O95">
        <f t="shared" ref="O95:O105" si="13">SQRT(0.5*((G95-N95)^2+2*H95^2+2*I95^2+(J95-N95)^2+2*K95^2+(L95-N95)^2))</f>
        <v>10.058456358138695</v>
      </c>
      <c r="P95">
        <f t="shared" ref="P95:P105" si="14">(G95-N95)*(J95-N95)*(L95-N95)</f>
        <v>-365.12285992992008</v>
      </c>
      <c r="Q95">
        <f t="shared" ref="Q95:Q105" si="15">ASIN(-1.5*SQRT(3)*P95/POWER(O95,3))/3</f>
        <v>0.40012400420696981</v>
      </c>
      <c r="R95">
        <f t="shared" ref="R95:R105" si="16">O95*COS(Q95)</f>
        <v>9.2639660221769482</v>
      </c>
      <c r="S95">
        <f t="shared" ref="S95:S105" si="17">O95*SIN(Q95)</f>
        <v>3.9180962020516752</v>
      </c>
    </row>
    <row r="96" spans="3:19">
      <c r="C96">
        <v>91</v>
      </c>
      <c r="D96" s="1">
        <v>4.0546581869804998E-7</v>
      </c>
      <c r="E96" s="1">
        <v>4.0546581869804998E-7</v>
      </c>
      <c r="F96" s="1">
        <v>4.0546581869804998E-7</v>
      </c>
      <c r="G96">
        <v>-12.096158690097999</v>
      </c>
      <c r="H96" s="1">
        <v>1.6854970167757001E-17</v>
      </c>
      <c r="I96" s="1">
        <v>-1.5923450385208999E-16</v>
      </c>
      <c r="J96">
        <v>5.8473141650478997</v>
      </c>
      <c r="K96" s="1">
        <v>2.4420454800488001E-17</v>
      </c>
      <c r="L96">
        <v>6.2488415858693003</v>
      </c>
      <c r="N96" s="2">
        <f t="shared" si="12"/>
        <v>-9.7972693306284486E-7</v>
      </c>
      <c r="O96">
        <f t="shared" si="13"/>
        <v>10.477503499548208</v>
      </c>
      <c r="P96">
        <f t="shared" si="14"/>
        <v>-441.98092319516388</v>
      </c>
      <c r="Q96">
        <f t="shared" si="15"/>
        <v>0.504436195711368</v>
      </c>
      <c r="R96">
        <f t="shared" si="16"/>
        <v>9.1725001379836595</v>
      </c>
      <c r="S96">
        <f t="shared" si="17"/>
        <v>5.0639234593084739</v>
      </c>
    </row>
    <row r="97" spans="3:19">
      <c r="C97">
        <v>92</v>
      </c>
      <c r="D97" s="1">
        <v>8.3383895226330008E-6</v>
      </c>
      <c r="E97" s="1">
        <v>8.3383895226330008E-6</v>
      </c>
      <c r="F97" s="1">
        <v>8.3383895226330008E-6</v>
      </c>
      <c r="G97">
        <v>-5.9653047066321996</v>
      </c>
      <c r="H97" s="1">
        <v>3.5772273441869999E-18</v>
      </c>
      <c r="I97" s="1">
        <v>-2.6734569647908999E-17</v>
      </c>
      <c r="J97">
        <v>9.7416528669595994</v>
      </c>
      <c r="K97" s="1">
        <v>3.4533535120445001E-18</v>
      </c>
      <c r="L97">
        <v>-3.7764124480837999</v>
      </c>
      <c r="N97" s="2">
        <f t="shared" si="12"/>
        <v>-2.1429252133368475E-5</v>
      </c>
      <c r="O97">
        <f t="shared" si="13"/>
        <v>8.5072308009121009</v>
      </c>
      <c r="P97">
        <f t="shared" si="14"/>
        <v>219.45305624080737</v>
      </c>
      <c r="Q97">
        <f t="shared" si="15"/>
        <v>-0.3945923091778254</v>
      </c>
      <c r="R97">
        <f t="shared" si="16"/>
        <v>7.8534787867958995</v>
      </c>
      <c r="S97">
        <f t="shared" si="17"/>
        <v>-3.2704505569316216</v>
      </c>
    </row>
    <row r="98" spans="3:19">
      <c r="C98">
        <v>93</v>
      </c>
      <c r="D98" s="1">
        <v>3.3245002106773999E-7</v>
      </c>
      <c r="E98" s="1">
        <v>3.3245002106773999E-7</v>
      </c>
      <c r="F98" s="1">
        <v>3.3245002106773999E-7</v>
      </c>
      <c r="G98">
        <v>-4.1621540668263997</v>
      </c>
      <c r="H98" s="1">
        <v>5.7108904304528002E-18</v>
      </c>
      <c r="I98" s="1">
        <v>-1.063084739815E-17</v>
      </c>
      <c r="J98">
        <v>-5.6860747997851</v>
      </c>
      <c r="K98" s="1">
        <v>-1.7827984913785001E-17</v>
      </c>
      <c r="L98">
        <v>9.8480819690191996</v>
      </c>
      <c r="N98" s="2">
        <f t="shared" si="12"/>
        <v>-4.8965864100007174E-5</v>
      </c>
      <c r="O98">
        <f t="shared" si="13"/>
        <v>8.5627008462890615</v>
      </c>
      <c r="P98">
        <f t="shared" si="14"/>
        <v>233.06426271589248</v>
      </c>
      <c r="Q98">
        <f t="shared" si="15"/>
        <v>-0.43449493110813669</v>
      </c>
      <c r="R98">
        <f t="shared" si="16"/>
        <v>7.7670783844021525</v>
      </c>
      <c r="S98">
        <f t="shared" si="17"/>
        <v>-3.6044887506541428</v>
      </c>
    </row>
    <row r="99" spans="3:19">
      <c r="C99">
        <v>94</v>
      </c>
      <c r="D99" s="1">
        <v>1.4579129903325001E-8</v>
      </c>
      <c r="E99" s="1">
        <v>1.4579129903325001E-8</v>
      </c>
      <c r="F99" s="1">
        <v>1.4579129903325001E-8</v>
      </c>
      <c r="G99">
        <v>8.7090280149160009</v>
      </c>
      <c r="H99" s="1">
        <v>-3.7066187341609998E-16</v>
      </c>
      <c r="I99" s="1">
        <v>7.7497408661078995E-17</v>
      </c>
      <c r="J99">
        <v>-0.62605861534674001</v>
      </c>
      <c r="K99" s="1">
        <v>1.0410441919476E-16</v>
      </c>
      <c r="L99">
        <v>-8.0830019442249004</v>
      </c>
      <c r="N99" s="2">
        <f t="shared" si="12"/>
        <v>-1.084821854628141E-5</v>
      </c>
      <c r="O99">
        <f t="shared" si="13"/>
        <v>8.4135022072984604</v>
      </c>
      <c r="P99">
        <f t="shared" si="14"/>
        <v>44.070684895498481</v>
      </c>
      <c r="Q99">
        <f t="shared" si="15"/>
        <v>-6.4485537669448492E-2</v>
      </c>
      <c r="R99">
        <f t="shared" si="16"/>
        <v>8.3960149795704524</v>
      </c>
      <c r="S99">
        <f t="shared" si="17"/>
        <v>-0.54217327031553997</v>
      </c>
    </row>
    <row r="100" spans="3:19">
      <c r="C100">
        <v>95</v>
      </c>
      <c r="D100" s="1">
        <v>4.6107918549865E-7</v>
      </c>
      <c r="E100" s="1">
        <v>4.6107918549865E-7</v>
      </c>
      <c r="F100" s="1">
        <v>4.6107918549865E-7</v>
      </c>
      <c r="G100">
        <v>5.8878279846261998</v>
      </c>
      <c r="H100" s="1">
        <v>-9.1030858298415006E-18</v>
      </c>
      <c r="I100" s="1">
        <v>4.5997855033974002E-17</v>
      </c>
      <c r="J100">
        <v>6.2137560741889004</v>
      </c>
      <c r="K100" s="1">
        <v>5.2081071763736996E-18</v>
      </c>
      <c r="L100">
        <v>-12.101755908892001</v>
      </c>
      <c r="N100" s="2">
        <f t="shared" si="12"/>
        <v>-5.7283358967078847E-5</v>
      </c>
      <c r="O100">
        <f t="shared" si="13"/>
        <v>10.481645362122904</v>
      </c>
      <c r="P100">
        <f t="shared" si="14"/>
        <v>-442.75540981124112</v>
      </c>
      <c r="Q100">
        <f t="shared" si="15"/>
        <v>0.50805058585078799</v>
      </c>
      <c r="R100">
        <f t="shared" si="16"/>
        <v>9.1577559915404425</v>
      </c>
      <c r="S100">
        <f t="shared" si="17"/>
        <v>5.099058216643316</v>
      </c>
    </row>
    <row r="101" spans="3:19">
      <c r="C101">
        <v>96</v>
      </c>
      <c r="D101" s="1">
        <v>8.7424485626375008E-6</v>
      </c>
      <c r="E101" s="1">
        <v>8.7424485626375008E-6</v>
      </c>
      <c r="F101" s="1">
        <v>8.7424485626375008E-6</v>
      </c>
      <c r="G101">
        <v>5.6320318274535</v>
      </c>
      <c r="H101" s="1">
        <v>-4.2459485841528E-17</v>
      </c>
      <c r="I101" s="1">
        <v>1.4824303066295001E-17</v>
      </c>
      <c r="J101">
        <v>-12.050536494214001</v>
      </c>
      <c r="K101" s="1">
        <v>-9.2911128549813994E-17</v>
      </c>
      <c r="L101">
        <v>6.4184448176415998</v>
      </c>
      <c r="N101" s="2">
        <f t="shared" si="12"/>
        <v>-1.9949706300259606E-5</v>
      </c>
      <c r="O101">
        <f t="shared" si="13"/>
        <v>10.443458387424853</v>
      </c>
      <c r="P101">
        <f t="shared" si="14"/>
        <v>-435.61563972237218</v>
      </c>
      <c r="Q101">
        <f t="shared" si="15"/>
        <v>0.4859388892668739</v>
      </c>
      <c r="R101">
        <f t="shared" si="16"/>
        <v>9.2344906559278019</v>
      </c>
      <c r="S101">
        <f t="shared" si="17"/>
        <v>4.877499914449678</v>
      </c>
    </row>
    <row r="102" spans="3:19">
      <c r="C102">
        <v>97</v>
      </c>
      <c r="D102" s="1">
        <v>1.6385004158902999E-4</v>
      </c>
      <c r="E102">
        <v>1.6385004158902999E-4</v>
      </c>
      <c r="F102">
        <v>1.6385004158902999E-4</v>
      </c>
      <c r="G102">
        <v>-4.7683211273578001</v>
      </c>
      <c r="H102" s="1">
        <v>2.7577089611368998E-18</v>
      </c>
      <c r="I102" s="1">
        <v>-7.3830839400239006E-17</v>
      </c>
      <c r="J102">
        <v>-5.1815005099578997</v>
      </c>
      <c r="K102" s="1">
        <v>8.6229383247212006E-17</v>
      </c>
      <c r="L102">
        <v>9.9497916688389996</v>
      </c>
      <c r="N102" s="2">
        <f t="shared" si="12"/>
        <v>-9.9894922337047855E-6</v>
      </c>
      <c r="O102">
        <f t="shared" si="13"/>
        <v>8.6192571652462995</v>
      </c>
      <c r="P102">
        <f t="shared" si="14"/>
        <v>245.82934122736864</v>
      </c>
      <c r="Q102">
        <f t="shared" si="15"/>
        <v>-0.49962809310771844</v>
      </c>
      <c r="R102">
        <f t="shared" si="16"/>
        <v>7.5656460893984505</v>
      </c>
      <c r="S102">
        <f t="shared" si="17"/>
        <v>-4.1294785785398629</v>
      </c>
    </row>
    <row r="103" spans="3:19">
      <c r="C103">
        <v>98</v>
      </c>
      <c r="D103" s="1">
        <v>8.9560028282419993E-9</v>
      </c>
      <c r="E103" s="1">
        <v>8.9560028282419993E-9</v>
      </c>
      <c r="F103" s="1">
        <v>8.9560028282419993E-9</v>
      </c>
      <c r="G103">
        <v>-5.4570304470432003</v>
      </c>
      <c r="H103" s="1">
        <v>1.0862501578306999E-17</v>
      </c>
      <c r="I103" s="1">
        <v>-1.4772296318421999E-17</v>
      </c>
      <c r="J103">
        <v>9.9090703530133997</v>
      </c>
      <c r="K103" s="1">
        <v>5.6541665516448005E-17</v>
      </c>
      <c r="L103">
        <v>-4.4520940330364001</v>
      </c>
      <c r="N103" s="2">
        <f t="shared" si="12"/>
        <v>-1.8042355400223659E-5</v>
      </c>
      <c r="O103">
        <f t="shared" si="13"/>
        <v>8.5962200367064643</v>
      </c>
      <c r="P103">
        <f t="shared" si="14"/>
        <v>240.74163856046565</v>
      </c>
      <c r="Q103">
        <f t="shared" si="15"/>
        <v>-0.46511321181738469</v>
      </c>
      <c r="R103">
        <f t="shared" si="16"/>
        <v>7.6830504000283018</v>
      </c>
      <c r="S103">
        <f t="shared" si="17"/>
        <v>-3.8556109075085145</v>
      </c>
    </row>
    <row r="104" spans="3:19">
      <c r="C104">
        <v>99</v>
      </c>
      <c r="D104" s="1">
        <v>3.4668188690912002E-6</v>
      </c>
      <c r="E104" s="1">
        <v>3.4668188690912002E-6</v>
      </c>
      <c r="F104" s="1">
        <v>3.4668188690912002E-6</v>
      </c>
      <c r="G104">
        <v>-4.7879012358236004</v>
      </c>
      <c r="H104" s="1">
        <v>-3.7938837940440997E-18</v>
      </c>
      <c r="I104" s="1">
        <v>3.2497458488684999E-17</v>
      </c>
      <c r="J104">
        <v>-5.1632212571564997</v>
      </c>
      <c r="K104" s="1">
        <v>-2.4558258275982999E-17</v>
      </c>
      <c r="L104">
        <v>9.9510354538233994</v>
      </c>
      <c r="N104" s="2">
        <f t="shared" si="12"/>
        <v>-2.9013052233869036E-5</v>
      </c>
      <c r="O104">
        <f t="shared" si="13"/>
        <v>8.6199175922707898</v>
      </c>
      <c r="P104">
        <f t="shared" si="14"/>
        <v>245.99732639875853</v>
      </c>
      <c r="Q104">
        <f t="shared" si="15"/>
        <v>-0.50182654453482933</v>
      </c>
      <c r="R104">
        <f t="shared" si="16"/>
        <v>7.5571283554899473</v>
      </c>
      <c r="S104">
        <f t="shared" si="17"/>
        <v>-4.1464189749938747</v>
      </c>
    </row>
    <row r="105" spans="3:19">
      <c r="C105">
        <v>100</v>
      </c>
      <c r="D105" s="1">
        <v>7.3685365387099E-7</v>
      </c>
      <c r="E105" s="1">
        <v>7.3685365387099E-7</v>
      </c>
      <c r="F105" s="1">
        <v>7.3685365387099E-7</v>
      </c>
      <c r="G105">
        <v>5.7144876617789002</v>
      </c>
      <c r="H105" s="1">
        <v>3.1336072022213999E-17</v>
      </c>
      <c r="I105" s="1">
        <v>-1.3593025406700999E-17</v>
      </c>
      <c r="J105">
        <v>-12.071118790872999</v>
      </c>
      <c r="K105" s="1">
        <v>1.4468602388782001E-16</v>
      </c>
      <c r="L105">
        <v>6.3565139214044999</v>
      </c>
      <c r="N105" s="2">
        <f t="shared" si="12"/>
        <v>-3.9069229866406374E-5</v>
      </c>
      <c r="O105">
        <f t="shared" si="13"/>
        <v>10.458789302027757</v>
      </c>
      <c r="P105">
        <f t="shared" si="14"/>
        <v>-438.47825277950261</v>
      </c>
      <c r="Q105">
        <f t="shared" si="15"/>
        <v>0.49290081002318459</v>
      </c>
      <c r="R105">
        <f t="shared" si="16"/>
        <v>9.2138163561387501</v>
      </c>
      <c r="S105">
        <f t="shared" si="17"/>
        <v>4.9489253196588345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K69"/>
  <sheetViews>
    <sheetView workbookViewId="0">
      <selection activeCell="K5" sqref="K5"/>
    </sheetView>
  </sheetViews>
  <sheetFormatPr defaultRowHeight="14.4"/>
  <sheetData>
    <row r="2" spans="2:11">
      <c r="C2" t="s">
        <v>15</v>
      </c>
      <c r="D2">
        <v>10</v>
      </c>
      <c r="G2" t="s">
        <v>21</v>
      </c>
      <c r="H2">
        <f>(-COS(3*D5)*(COS(D5)-SIN(D3)*SIN(D5)/SQRT(3))-3*SIN(3*D5)*(SIN(D5)+SIN(D3)*COS(D5)/SQRT(3)))/18/POWER(COS(3*D5), 3)</f>
        <v>-0.80300570662222781</v>
      </c>
      <c r="J2" t="s">
        <v>22</v>
      </c>
      <c r="K2">
        <f>(-COS(3*D5)*(COS(D5)+SIN(D3)*SIN(D5)/SQRT(3))+3*SIN(3*D5)*(-SIN(D5)+SIN(D3)*COS(D5)/SQRT(3)))/18/POWER(COS(3*D5), 3)</f>
        <v>-0.40449714544090548</v>
      </c>
    </row>
    <row r="3" spans="2:11">
      <c r="C3" t="s">
        <v>18</v>
      </c>
      <c r="D3">
        <f>E3*PI()/180</f>
        <v>0.3490658503988659</v>
      </c>
      <c r="E3">
        <v>20</v>
      </c>
      <c r="G3" t="s">
        <v>23</v>
      </c>
      <c r="H3">
        <f>(SIN(6*D5)*(COS(D5)-SIN(D3)*SIN(D5)/SQRT(3))-6*COS(6*D5)*(SIN(D5)+SIN(D3)*COS(D5)/SQRT(3)))/18/POWER(COS(3*D5), 3)</f>
        <v>1.0391287205922408</v>
      </c>
      <c r="J3" t="s">
        <v>25</v>
      </c>
      <c r="K3">
        <f>(-SIN(6*D5)*(COS(D5)+SIN(D3)*SIN(D5)/SQRT(3))-6*COS(6*D5)*(-SIN(D5)+SIN(D3)*COS(D5)/SQRT(3)))/18/POWER(COS(3*D5), 3)</f>
        <v>-0.59630071169787335</v>
      </c>
    </row>
    <row r="4" spans="2:11">
      <c r="C4" t="s">
        <v>16</v>
      </c>
      <c r="D4">
        <v>4</v>
      </c>
      <c r="G4" t="s">
        <v>24</v>
      </c>
      <c r="H4">
        <f>-SIN(D3)*SIN(D5)/SQRT(3)-H3*SIN(3*D5)-H2*POWER(SIN(3*D5),2)+COS(D5)</f>
        <v>0.57449787904584337</v>
      </c>
      <c r="J4" t="s">
        <v>26</v>
      </c>
      <c r="K4">
        <f>SIN(D3)*SIN(D5)/SQRT(3)+K3*SIN(3*D5)-K2*POWER(SIN(3*D5),2)+COS(D5)</f>
        <v>0.7941910671133221</v>
      </c>
    </row>
    <row r="5" spans="2:11">
      <c r="C5" t="s">
        <v>17</v>
      </c>
      <c r="D5">
        <f>E5*PI()/180</f>
        <v>0.3490658503988659</v>
      </c>
      <c r="E5">
        <v>20</v>
      </c>
    </row>
    <row r="8" spans="2:11">
      <c r="B8" t="s">
        <v>19</v>
      </c>
      <c r="C8" t="s">
        <v>19</v>
      </c>
      <c r="D8" t="s">
        <v>20</v>
      </c>
      <c r="E8" t="s">
        <v>9</v>
      </c>
      <c r="F8" t="s">
        <v>12</v>
      </c>
      <c r="G8" t="s">
        <v>13</v>
      </c>
    </row>
    <row r="9" spans="2:11">
      <c r="B9">
        <v>-30</v>
      </c>
      <c r="C9">
        <f>B9*PI()/180</f>
        <v>-0.52359877559829882</v>
      </c>
      <c r="D9">
        <f>IF(ABS(C9)&gt;$D$5,IF(C9&gt;0,$H$4+$H$3*SIN(3*C9)+$H$2*POWER(SIN(3*C9),2),$K$4+$K$3*SIN(3*C9)+$K$2*POWER(SIN(3*C9),2)),COS(C9)-SIN($D$3)*SIN(C9)/SQRT(3))</f>
        <v>0.98599463337029003</v>
      </c>
      <c r="E9">
        <f>SQRT(POWER($D$2*COS($D$3),2)-$D$4*$D$4)/D9</f>
        <v>8.6238515392044039</v>
      </c>
      <c r="F9">
        <f>E9*COS(C9)</f>
        <v>7.4684745114165469</v>
      </c>
      <c r="G9">
        <f>E9*SIN(C9)</f>
        <v>-4.3119257696022011</v>
      </c>
    </row>
    <row r="10" spans="2:11">
      <c r="B10">
        <f>B9+1</f>
        <v>-29</v>
      </c>
      <c r="C10">
        <f t="shared" ref="C10:C69" si="0">B10*PI()/180</f>
        <v>-0.50614548307835561</v>
      </c>
      <c r="D10">
        <f t="shared" ref="D10:D69" si="1">IF(ABS(C10)&gt;$D$5,IF(C10&gt;0,$H$4+$H$3*SIN(3*C10)+$H$2*POWER(SIN(3*C10),2),$K$4+$K$3*SIN(3*C10)+$K$2*POWER(SIN(3*C10),2)),COS(C10)-SIN($D$3)*SIN(C10)/SQRT(3))</f>
        <v>0.98628536281206514</v>
      </c>
      <c r="E10">
        <f t="shared" ref="E10:E69" si="2">SQRT(POWER($D$2*COS($D$3),2)-$D$4*$D$4)/D10</f>
        <v>8.6213094680772464</v>
      </c>
      <c r="F10">
        <f t="shared" ref="F10:F69" si="3">E10*COS(C10)</f>
        <v>7.5403671621278212</v>
      </c>
      <c r="G10">
        <f t="shared" ref="G10:G69" si="4">E10*SIN(C10)</f>
        <v>-4.1796937692446798</v>
      </c>
    </row>
    <row r="11" spans="2:11" ht="15" customHeight="1">
      <c r="B11">
        <f t="shared" ref="B11:B69" si="5">B10+1</f>
        <v>-28</v>
      </c>
      <c r="C11">
        <f t="shared" si="0"/>
        <v>-0.48869219055841229</v>
      </c>
      <c r="D11">
        <f t="shared" si="1"/>
        <v>0.98714765224174128</v>
      </c>
      <c r="E11">
        <f t="shared" si="2"/>
        <v>8.6137786149091227</v>
      </c>
      <c r="F11">
        <f t="shared" si="3"/>
        <v>7.6055150934537119</v>
      </c>
      <c r="G11">
        <f t="shared" si="4"/>
        <v>-4.0439241078330719</v>
      </c>
    </row>
    <row r="12" spans="2:11">
      <c r="B12">
        <f t="shared" si="5"/>
        <v>-27</v>
      </c>
      <c r="C12">
        <f t="shared" si="0"/>
        <v>-0.47123889803846897</v>
      </c>
      <c r="D12">
        <f t="shared" si="1"/>
        <v>0.98855193182826073</v>
      </c>
      <c r="E12">
        <f t="shared" si="2"/>
        <v>8.6015423801881568</v>
      </c>
      <c r="F12">
        <f t="shared" si="3"/>
        <v>7.6640303788303905</v>
      </c>
      <c r="G12">
        <f t="shared" si="4"/>
        <v>-3.9050185237125117</v>
      </c>
    </row>
    <row r="13" spans="2:11">
      <c r="B13">
        <f t="shared" si="5"/>
        <v>-26</v>
      </c>
      <c r="C13">
        <f t="shared" si="0"/>
        <v>-0.4537856055185257</v>
      </c>
      <c r="D13">
        <f t="shared" si="1"/>
        <v>0.99044933993253614</v>
      </c>
      <c r="E13">
        <f t="shared" si="2"/>
        <v>8.5850643680744341</v>
      </c>
      <c r="F13">
        <f t="shared" si="3"/>
        <v>7.7162047411204222</v>
      </c>
      <c r="G13">
        <f t="shared" si="4"/>
        <v>-3.7634445122908358</v>
      </c>
    </row>
    <row r="14" spans="2:11">
      <c r="B14">
        <f t="shared" si="5"/>
        <v>-25</v>
      </c>
      <c r="C14">
        <f t="shared" si="0"/>
        <v>-0.43633231299858238</v>
      </c>
      <c r="D14">
        <f t="shared" si="1"/>
        <v>0.99277235020134069</v>
      </c>
      <c r="E14">
        <f t="shared" si="2"/>
        <v>8.5649759835809096</v>
      </c>
      <c r="F14">
        <f t="shared" si="3"/>
        <v>7.7625044297012682</v>
      </c>
      <c r="G14">
        <f t="shared" si="4"/>
        <v>-3.6197152620318014</v>
      </c>
    </row>
    <row r="15" spans="2:11">
      <c r="B15">
        <f t="shared" si="5"/>
        <v>-24</v>
      </c>
      <c r="C15">
        <f t="shared" si="0"/>
        <v>-0.41887902047863906</v>
      </c>
      <c r="D15">
        <f t="shared" si="1"/>
        <v>0.99543563950564584</v>
      </c>
      <c r="E15">
        <f t="shared" si="2"/>
        <v>8.5420603795745773</v>
      </c>
      <c r="F15">
        <f t="shared" si="3"/>
        <v>7.8035604586691862</v>
      </c>
      <c r="G15">
        <f t="shared" si="4"/>
        <v>-3.474368963738959</v>
      </c>
    </row>
    <row r="16" spans="2:11">
      <c r="B16">
        <f t="shared" si="5"/>
        <v>-23</v>
      </c>
      <c r="C16">
        <f t="shared" si="0"/>
        <v>-0.40142572795869574</v>
      </c>
      <c r="D16">
        <f t="shared" si="1"/>
        <v>0.99833718686296202</v>
      </c>
      <c r="E16">
        <f t="shared" si="2"/>
        <v>8.5172339050662274</v>
      </c>
      <c r="F16">
        <f t="shared" si="3"/>
        <v>7.8401551476031441</v>
      </c>
      <c r="G16">
        <f t="shared" si="4"/>
        <v>-3.3279484153336307</v>
      </c>
    </row>
    <row r="17" spans="2:7">
      <c r="B17">
        <f t="shared" si="5"/>
        <v>-22</v>
      </c>
      <c r="C17">
        <f t="shared" si="0"/>
        <v>-0.38397243543875248</v>
      </c>
      <c r="D17">
        <f t="shared" si="1"/>
        <v>1.0013595908538617</v>
      </c>
      <c r="E17">
        <f t="shared" si="2"/>
        <v>8.4915263350971344</v>
      </c>
      <c r="F17">
        <f t="shared" si="3"/>
        <v>7.8732061185307467</v>
      </c>
      <c r="G17">
        <f t="shared" si="4"/>
        <v>-3.1809817532922415</v>
      </c>
    </row>
    <row r="18" spans="2:7">
      <c r="B18">
        <f t="shared" si="5"/>
        <v>-21</v>
      </c>
      <c r="C18">
        <f t="shared" si="0"/>
        <v>-0.36651914291880922</v>
      </c>
      <c r="D18">
        <f t="shared" si="1"/>
        <v>1.0043715905515576</v>
      </c>
      <c r="E18">
        <f t="shared" si="2"/>
        <v>8.4660611835587058</v>
      </c>
      <c r="F18">
        <f t="shared" si="3"/>
        <v>7.9037490104981414</v>
      </c>
      <c r="G18">
        <f t="shared" si="4"/>
        <v>-3.0339649870769914</v>
      </c>
    </row>
    <row r="19" spans="2:7">
      <c r="B19">
        <f t="shared" si="5"/>
        <v>-20</v>
      </c>
      <c r="C19">
        <f t="shared" si="0"/>
        <v>-0.3490658503988659</v>
      </c>
      <c r="D19">
        <f t="shared" si="1"/>
        <v>1.0072297726577419</v>
      </c>
      <c r="E19">
        <f t="shared" si="2"/>
        <v>8.4420373260024881</v>
      </c>
      <c r="F19">
        <f t="shared" si="3"/>
        <v>7.9329201796437401</v>
      </c>
      <c r="G19">
        <f t="shared" si="4"/>
        <v>-2.887346816200016</v>
      </c>
    </row>
    <row r="20" spans="2:7">
      <c r="B20">
        <f t="shared" si="5"/>
        <v>-19</v>
      </c>
      <c r="C20">
        <f t="shared" si="0"/>
        <v>-0.33161255787892258</v>
      </c>
      <c r="D20">
        <f t="shared" si="1"/>
        <v>1.0098070285494951</v>
      </c>
      <c r="E20">
        <f t="shared" si="2"/>
        <v>8.4204913376881745</v>
      </c>
      <c r="F20">
        <f t="shared" si="3"/>
        <v>7.9617309754573089</v>
      </c>
      <c r="G20">
        <f t="shared" si="4"/>
        <v>-2.7414438244336132</v>
      </c>
    </row>
    <row r="21" spans="2:7">
      <c r="B21">
        <f t="shared" si="5"/>
        <v>-18</v>
      </c>
      <c r="C21">
        <f t="shared" si="0"/>
        <v>-0.31415926535897931</v>
      </c>
      <c r="D21">
        <f t="shared" si="1"/>
        <v>1.012076687438132</v>
      </c>
      <c r="E21">
        <f t="shared" si="2"/>
        <v>8.4016077459124858</v>
      </c>
      <c r="F21">
        <f t="shared" si="3"/>
        <v>7.9904037941059061</v>
      </c>
      <c r="G21">
        <f t="shared" si="4"/>
        <v>-2.5962395735591532</v>
      </c>
    </row>
    <row r="22" spans="2:7">
      <c r="B22">
        <f t="shared" si="5"/>
        <v>-17</v>
      </c>
      <c r="C22">
        <f t="shared" si="0"/>
        <v>-0.29670597283903605</v>
      </c>
      <c r="D22">
        <f t="shared" si="1"/>
        <v>1.0140380579635682</v>
      </c>
      <c r="E22">
        <f t="shared" si="2"/>
        <v>8.3853572061327437</v>
      </c>
      <c r="F22">
        <f t="shared" si="3"/>
        <v>8.0189569766736533</v>
      </c>
      <c r="G22">
        <f t="shared" si="4"/>
        <v>-2.4516411810661154</v>
      </c>
    </row>
    <row r="23" spans="2:7">
      <c r="B23">
        <f t="shared" si="5"/>
        <v>-16</v>
      </c>
      <c r="C23">
        <f t="shared" si="0"/>
        <v>-0.27925268031909273</v>
      </c>
      <c r="D23">
        <f t="shared" si="1"/>
        <v>1.0156905426733414</v>
      </c>
      <c r="E23">
        <f t="shared" si="2"/>
        <v>8.3717145915892921</v>
      </c>
      <c r="F23">
        <f t="shared" si="3"/>
        <v>8.0474085662226944</v>
      </c>
      <c r="G23">
        <f t="shared" si="4"/>
        <v>-2.3075572736802616</v>
      </c>
    </row>
    <row r="24" spans="2:7">
      <c r="B24">
        <f t="shared" si="5"/>
        <v>-15</v>
      </c>
      <c r="C24">
        <f t="shared" si="0"/>
        <v>-0.26179938779914941</v>
      </c>
      <c r="D24">
        <f t="shared" si="1"/>
        <v>1.017033638204601</v>
      </c>
      <c r="E24">
        <f t="shared" si="2"/>
        <v>8.3606588978201124</v>
      </c>
      <c r="F24">
        <f t="shared" si="3"/>
        <v>8.0757763541979433</v>
      </c>
      <c r="G24">
        <f t="shared" si="4"/>
        <v>-2.1638977523616951</v>
      </c>
    </row>
    <row r="25" spans="2:7">
      <c r="B25">
        <f t="shared" si="5"/>
        <v>-14</v>
      </c>
      <c r="C25">
        <f t="shared" si="0"/>
        <v>-0.24434609527920614</v>
      </c>
      <c r="D25">
        <f t="shared" si="1"/>
        <v>1.0180669354374376</v>
      </c>
      <c r="E25">
        <f t="shared" si="2"/>
        <v>8.3521731633334149</v>
      </c>
      <c r="F25">
        <f t="shared" si="3"/>
        <v>8.1040779254994835</v>
      </c>
      <c r="G25">
        <f t="shared" si="4"/>
        <v>-2.0205735640502929</v>
      </c>
    </row>
    <row r="26" spans="2:7">
      <c r="B26">
        <f t="shared" si="5"/>
        <v>-13</v>
      </c>
      <c r="C26">
        <f t="shared" si="0"/>
        <v>-0.22689280275926285</v>
      </c>
      <c r="D26">
        <f t="shared" si="1"/>
        <v>1.0187901196195039</v>
      </c>
      <c r="E26">
        <f t="shared" si="2"/>
        <v>8.3462444058776022</v>
      </c>
      <c r="F26">
        <f t="shared" si="3"/>
        <v>8.1323307024683658</v>
      </c>
      <c r="G26">
        <f t="shared" si="4"/>
        <v>-1.8774964789137518</v>
      </c>
    </row>
    <row r="27" spans="2:7">
      <c r="B27">
        <f t="shared" si="5"/>
        <v>-12</v>
      </c>
      <c r="C27">
        <f t="shared" si="0"/>
        <v>-0.20943951023931953</v>
      </c>
      <c r="D27">
        <f t="shared" si="1"/>
        <v>1.0192029704618928</v>
      </c>
      <c r="E27">
        <f t="shared" si="2"/>
        <v>8.3428635738611998</v>
      </c>
      <c r="F27">
        <f t="shared" si="3"/>
        <v>8.1605519880217958</v>
      </c>
      <c r="G27">
        <f t="shared" si="4"/>
        <v>-1.7345788719033763</v>
      </c>
    </row>
    <row r="28" spans="2:7">
      <c r="B28">
        <f t="shared" si="5"/>
        <v>-11</v>
      </c>
      <c r="C28">
        <f t="shared" si="0"/>
        <v>-0.19198621771937624</v>
      </c>
      <c r="D28">
        <f t="shared" si="1"/>
        <v>1.019305362206238</v>
      </c>
      <c r="E28">
        <f t="shared" si="2"/>
        <v>8.3420255125835538</v>
      </c>
      <c r="F28">
        <f t="shared" si="3"/>
        <v>8.1887590081659489</v>
      </c>
      <c r="G28">
        <f t="shared" si="4"/>
        <v>-1.5917335074615742</v>
      </c>
    </row>
    <row r="29" spans="2:7">
      <c r="B29">
        <f t="shared" si="5"/>
        <v>-10</v>
      </c>
      <c r="C29">
        <f t="shared" si="0"/>
        <v>-0.17453292519943295</v>
      </c>
      <c r="D29">
        <f t="shared" si="1"/>
        <v>1.0190972636630224</v>
      </c>
      <c r="E29">
        <f t="shared" si="2"/>
        <v>8.3437289450414109</v>
      </c>
      <c r="F29">
        <f t="shared" si="3"/>
        <v>8.2169689541091522</v>
      </c>
      <c r="G29">
        <f t="shared" si="4"/>
        <v>-1.44887332625326</v>
      </c>
    </row>
    <row r="30" spans="2:7">
      <c r="B30">
        <f t="shared" si="5"/>
        <v>-9</v>
      </c>
      <c r="C30">
        <f t="shared" si="0"/>
        <v>-0.15707963267948966</v>
      </c>
      <c r="D30">
        <f t="shared" si="1"/>
        <v>1.0185787382210783</v>
      </c>
      <c r="E30">
        <f t="shared" si="2"/>
        <v>8.3479764671782331</v>
      </c>
      <c r="F30">
        <f t="shared" si="3"/>
        <v>8.2451990241945303</v>
      </c>
      <c r="G30">
        <f t="shared" si="4"/>
        <v>-1.3059112328114633</v>
      </c>
    </row>
    <row r="31" spans="2:7">
      <c r="B31">
        <f t="shared" si="5"/>
        <v>-8</v>
      </c>
      <c r="C31">
        <f t="shared" si="0"/>
        <v>-0.13962634015954636</v>
      </c>
      <c r="D31">
        <f t="shared" si="1"/>
        <v>1.0177499438282782</v>
      </c>
      <c r="E31">
        <f t="shared" si="2"/>
        <v>8.3547745575433368</v>
      </c>
      <c r="F31">
        <f t="shared" si="3"/>
        <v>8.2734664658696477</v>
      </c>
      <c r="G31">
        <f t="shared" si="4"/>
        <v>-1.1627598829955648</v>
      </c>
    </row>
    <row r="32" spans="2:7">
      <c r="B32">
        <f t="shared" si="5"/>
        <v>-7</v>
      </c>
      <c r="C32">
        <f t="shared" si="0"/>
        <v>-0.12217304763960307</v>
      </c>
      <c r="D32">
        <f t="shared" si="1"/>
        <v>1.0166111329434229</v>
      </c>
      <c r="E32">
        <f t="shared" si="2"/>
        <v>8.3641336014277918</v>
      </c>
      <c r="F32">
        <f t="shared" si="3"/>
        <v>8.3017886179110256</v>
      </c>
      <c r="G32">
        <f t="shared" si="4"/>
        <v>-1.0193314701589364</v>
      </c>
    </row>
    <row r="33" spans="2:7">
      <c r="B33">
        <f t="shared" si="5"/>
        <v>-6</v>
      </c>
      <c r="C33">
        <f t="shared" si="0"/>
        <v>-0.10471975511965977</v>
      </c>
      <c r="D33">
        <f t="shared" si="1"/>
        <v>1.0151626524593398</v>
      </c>
      <c r="E33">
        <f t="shared" si="2"/>
        <v>8.3760679296446359</v>
      </c>
      <c r="F33">
        <f t="shared" si="3"/>
        <v>8.3301829531235914</v>
      </c>
      <c r="G33">
        <f t="shared" si="4"/>
        <v>-0.8755375089112295</v>
      </c>
    </row>
    <row r="34" spans="2:7">
      <c r="B34">
        <f t="shared" si="5"/>
        <v>-5</v>
      </c>
      <c r="C34">
        <f t="shared" si="0"/>
        <v>-8.7266462599716474E-2</v>
      </c>
      <c r="D34">
        <f t="shared" si="1"/>
        <v>1.0134049435972163</v>
      </c>
      <c r="E34">
        <f t="shared" si="2"/>
        <v>8.3905958722234661</v>
      </c>
      <c r="F34">
        <f t="shared" si="3"/>
        <v>8.3586671217395025</v>
      </c>
      <c r="G34">
        <f t="shared" si="4"/>
        <v>-0.73128861533907086</v>
      </c>
    </row>
    <row r="35" spans="2:7">
      <c r="B35">
        <f t="shared" si="5"/>
        <v>-4</v>
      </c>
      <c r="C35">
        <f t="shared" si="0"/>
        <v>-6.9813170079773182E-2</v>
      </c>
      <c r="D35">
        <f t="shared" si="1"/>
        <v>1.0113385417721987</v>
      </c>
      <c r="E35">
        <f t="shared" si="2"/>
        <v>8.4077398273949626</v>
      </c>
      <c r="F35">
        <f t="shared" si="3"/>
        <v>8.3872589957469543</v>
      </c>
      <c r="G35">
        <f t="shared" si="4"/>
        <v>-0.58649428251711333</v>
      </c>
    </row>
    <row r="36" spans="2:7">
      <c r="B36">
        <f t="shared" si="5"/>
        <v>-3</v>
      </c>
      <c r="C36">
        <f t="shared" si="0"/>
        <v>-5.2359877559829883E-2</v>
      </c>
      <c r="D36">
        <f t="shared" si="1"/>
        <v>1.0089640764303012</v>
      </c>
      <c r="E36">
        <f t="shared" si="2"/>
        <v>8.4275263463505947</v>
      </c>
      <c r="F36">
        <f t="shared" si="3"/>
        <v>8.4159767143880071</v>
      </c>
      <c r="G36">
        <f t="shared" si="4"/>
        <v>-0.44106265009886098</v>
      </c>
    </row>
    <row r="37" spans="2:7">
      <c r="B37">
        <f t="shared" si="5"/>
        <v>-2</v>
      </c>
      <c r="C37">
        <f t="shared" si="0"/>
        <v>-3.4906585039886591E-2</v>
      </c>
      <c r="D37">
        <f t="shared" si="1"/>
        <v>1.0062822708566683</v>
      </c>
      <c r="E37">
        <f t="shared" si="2"/>
        <v>8.4499862343781764</v>
      </c>
      <c r="F37">
        <f t="shared" si="3"/>
        <v>8.4448387310751798</v>
      </c>
      <c r="G37">
        <f t="shared" si="4"/>
        <v>-0.29490026672285974</v>
      </c>
    </row>
    <row r="38" spans="2:7">
      <c r="B38">
        <f t="shared" si="5"/>
        <v>-1</v>
      </c>
      <c r="C38">
        <f t="shared" si="0"/>
        <v>-1.7453292519943295E-2</v>
      </c>
      <c r="D38">
        <f t="shared" si="1"/>
        <v>1.0032939419552573</v>
      </c>
      <c r="E38">
        <f t="shared" si="2"/>
        <v>8.4751546690958293</v>
      </c>
      <c r="F38">
        <f t="shared" si="3"/>
        <v>8.4738638619893933</v>
      </c>
      <c r="G38">
        <f t="shared" si="4"/>
        <v>-0.14791184390390147</v>
      </c>
    </row>
    <row r="39" spans="2:7">
      <c r="B39">
        <f t="shared" si="5"/>
        <v>0</v>
      </c>
      <c r="C39">
        <f t="shared" si="0"/>
        <v>0</v>
      </c>
      <c r="D39">
        <f t="shared" si="1"/>
        <v>1</v>
      </c>
      <c r="E39">
        <f t="shared" si="2"/>
        <v>8.5030713366376585</v>
      </c>
      <c r="F39">
        <f t="shared" si="3"/>
        <v>8.5030713366376585</v>
      </c>
      <c r="G39">
        <f t="shared" si="4"/>
        <v>0</v>
      </c>
    </row>
    <row r="40" spans="2:7">
      <c r="B40">
        <f t="shared" si="5"/>
        <v>1</v>
      </c>
      <c r="C40">
        <f t="shared" si="0"/>
        <v>1.7453292519943295E-2</v>
      </c>
      <c r="D40">
        <f t="shared" si="1"/>
        <v>0.99640144835752531</v>
      </c>
      <c r="E40">
        <f t="shared" si="2"/>
        <v>8.5337805867847507</v>
      </c>
      <c r="F40">
        <f t="shared" si="3"/>
        <v>8.5324808506670884</v>
      </c>
      <c r="G40">
        <f t="shared" si="4"/>
        <v>0.14893500724716724</v>
      </c>
    </row>
    <row r="41" spans="2:7">
      <c r="B41">
        <f t="shared" si="5"/>
        <v>2</v>
      </c>
      <c r="C41">
        <f t="shared" si="0"/>
        <v>3.4906585039886591E-2</v>
      </c>
      <c r="D41">
        <f t="shared" si="1"/>
        <v>0.9924993831815232</v>
      </c>
      <c r="E41">
        <f t="shared" si="2"/>
        <v>8.5673316081874979</v>
      </c>
      <c r="F41">
        <f t="shared" si="3"/>
        <v>8.5621126212533429</v>
      </c>
      <c r="G41">
        <f t="shared" si="4"/>
        <v>0.29899556120917192</v>
      </c>
    </row>
    <row r="42" spans="2:7">
      <c r="B42">
        <f t="shared" si="5"/>
        <v>3</v>
      </c>
      <c r="C42">
        <f t="shared" si="0"/>
        <v>5.2359877559829883E-2</v>
      </c>
      <c r="D42">
        <f t="shared" si="1"/>
        <v>0.98829499307884661</v>
      </c>
      <c r="E42">
        <f t="shared" si="2"/>
        <v>8.6037786249912536</v>
      </c>
      <c r="F42">
        <f t="shared" si="3"/>
        <v>8.5919874454063621</v>
      </c>
      <c r="G42">
        <f t="shared" si="4"/>
        <v>0.45028698164151765</v>
      </c>
    </row>
    <row r="43" spans="2:7">
      <c r="B43">
        <f t="shared" si="5"/>
        <v>4</v>
      </c>
      <c r="C43">
        <f t="shared" si="0"/>
        <v>6.9813170079773182E-2</v>
      </c>
      <c r="D43">
        <f t="shared" si="1"/>
        <v>0.98378955874744967</v>
      </c>
      <c r="E43">
        <f t="shared" si="2"/>
        <v>8.6431811163595569</v>
      </c>
      <c r="F43">
        <f t="shared" si="3"/>
        <v>8.6221267615648678</v>
      </c>
      <c r="G43">
        <f t="shared" si="4"/>
        <v>0.60291783660905507</v>
      </c>
    </row>
    <row r="44" spans="2:7">
      <c r="B44">
        <f t="shared" si="5"/>
        <v>5</v>
      </c>
      <c r="C44">
        <f t="shared" si="0"/>
        <v>8.7266462599716474E-2</v>
      </c>
      <c r="D44">
        <f t="shared" si="1"/>
        <v>0.97898445258627487</v>
      </c>
      <c r="E44">
        <f t="shared" si="2"/>
        <v>8.6856040605898279</v>
      </c>
      <c r="F44">
        <f t="shared" si="3"/>
        <v>8.652552714883722</v>
      </c>
      <c r="G44">
        <f t="shared" si="4"/>
        <v>0.75700027311278217</v>
      </c>
    </row>
    <row r="45" spans="2:7">
      <c r="B45">
        <f t="shared" si="5"/>
        <v>6</v>
      </c>
      <c r="C45">
        <f t="shared" si="0"/>
        <v>0.10471975511965977</v>
      </c>
      <c r="D45">
        <f t="shared" si="1"/>
        <v>0.97388113827720679</v>
      </c>
      <c r="E45">
        <f t="shared" si="2"/>
        <v>8.73111820573871</v>
      </c>
      <c r="F45">
        <f t="shared" si="3"/>
        <v>8.6832882266556997</v>
      </c>
      <c r="G45">
        <f t="shared" si="4"/>
        <v>0.9126503686540991</v>
      </c>
    </row>
    <row r="46" spans="2:7">
      <c r="B46">
        <f t="shared" si="5"/>
        <v>7</v>
      </c>
      <c r="C46">
        <f t="shared" si="0"/>
        <v>0.12217304763960307</v>
      </c>
      <c r="D46">
        <f t="shared" si="1"/>
        <v>0.9684811703392211</v>
      </c>
      <c r="E46">
        <f t="shared" si="2"/>
        <v>8.7798003689213342</v>
      </c>
      <c r="F46">
        <f t="shared" si="3"/>
        <v>8.71435706835193</v>
      </c>
      <c r="G46">
        <f t="shared" si="4"/>
        <v>1.0699885061887147</v>
      </c>
    </row>
    <row r="47" spans="2:7">
      <c r="B47">
        <f t="shared" si="5"/>
        <v>8</v>
      </c>
      <c r="C47">
        <f t="shared" si="0"/>
        <v>0.13962634015954636</v>
      </c>
      <c r="D47">
        <f t="shared" si="1"/>
        <v>0.96278619365486251</v>
      </c>
      <c r="E47">
        <f t="shared" si="2"/>
        <v>8.8317337667243496</v>
      </c>
      <c r="F47">
        <f t="shared" si="3"/>
        <v>8.7457839408138369</v>
      </c>
      <c r="G47">
        <f t="shared" si="4"/>
        <v>1.229139775168747</v>
      </c>
    </row>
    <row r="48" spans="2:7">
      <c r="B48">
        <f t="shared" si="5"/>
        <v>9</v>
      </c>
      <c r="C48">
        <f t="shared" si="0"/>
        <v>0.15707963267948966</v>
      </c>
      <c r="D48">
        <f t="shared" si="1"/>
        <v>0.95679794296919718</v>
      </c>
      <c r="E48">
        <f t="shared" si="2"/>
        <v>8.8870083794812285</v>
      </c>
      <c r="F48">
        <f t="shared" si="3"/>
        <v>8.7775945591848998</v>
      </c>
      <c r="G48">
        <f t="shared" si="4"/>
        <v>1.390234401652195</v>
      </c>
    </row>
    <row r="49" spans="2:7">
      <c r="B49">
        <f t="shared" si="5"/>
        <v>10</v>
      </c>
      <c r="C49">
        <f t="shared" si="0"/>
        <v>0.17453292519943295</v>
      </c>
      <c r="D49">
        <f t="shared" si="1"/>
        <v>0.95051824236139359</v>
      </c>
      <c r="E49">
        <f t="shared" si="2"/>
        <v>8.9457213525048083</v>
      </c>
      <c r="F49">
        <f t="shared" si="3"/>
        <v>8.8098157442335907</v>
      </c>
      <c r="G49">
        <f t="shared" si="4"/>
        <v>1.5534082107786071</v>
      </c>
    </row>
    <row r="50" spans="2:7">
      <c r="B50">
        <f t="shared" si="5"/>
        <v>11</v>
      </c>
      <c r="C50">
        <f t="shared" si="0"/>
        <v>0.19198621771937624</v>
      </c>
      <c r="D50">
        <f t="shared" si="1"/>
        <v>0.94394900468908993</v>
      </c>
      <c r="E50">
        <f t="shared" si="2"/>
        <v>9.0079774377624666</v>
      </c>
      <c r="F50">
        <f t="shared" si="3"/>
        <v>8.8424755207908756</v>
      </c>
      <c r="G50">
        <f t="shared" si="4"/>
        <v>1.7188031252740383</v>
      </c>
    </row>
    <row r="51" spans="2:7">
      <c r="B51">
        <f t="shared" si="5"/>
        <v>12</v>
      </c>
      <c r="C51">
        <f t="shared" si="0"/>
        <v>0.20943951023931953</v>
      </c>
      <c r="D51">
        <f t="shared" si="1"/>
        <v>0.93709223100571859</v>
      </c>
      <c r="E51">
        <f t="shared" si="2"/>
        <v>9.0738894799201137</v>
      </c>
      <c r="F51">
        <f t="shared" si="3"/>
        <v>8.8756032241075786</v>
      </c>
      <c r="G51">
        <f t="shared" si="4"/>
        <v>1.8865677040636695</v>
      </c>
    </row>
    <row r="52" spans="2:7">
      <c r="B52">
        <f t="shared" si="5"/>
        <v>13</v>
      </c>
      <c r="C52">
        <f t="shared" si="0"/>
        <v>0.22689280275926285</v>
      </c>
      <c r="D52">
        <f t="shared" si="1"/>
        <v>0.92995000995096655</v>
      </c>
      <c r="E52">
        <f t="shared" si="2"/>
        <v>9.1435789511803964</v>
      </c>
      <c r="F52">
        <f t="shared" si="3"/>
        <v>8.9092296150305561</v>
      </c>
      <c r="G52">
        <f t="shared" si="4"/>
        <v>2.0568577255444014</v>
      </c>
    </row>
    <row r="53" spans="2:7">
      <c r="B53">
        <f t="shared" si="5"/>
        <v>14</v>
      </c>
      <c r="C53">
        <f t="shared" si="0"/>
        <v>0.24434609527920614</v>
      </c>
      <c r="D53">
        <f t="shared" si="1"/>
        <v>0.92252451711455541</v>
      </c>
      <c r="E53">
        <f t="shared" si="2"/>
        <v>9.2171765399073742</v>
      </c>
      <c r="F53">
        <f t="shared" si="3"/>
        <v>8.9433870050035011</v>
      </c>
      <c r="G53">
        <f t="shared" si="4"/>
        <v>2.2298368206111783</v>
      </c>
    </row>
    <row r="54" spans="2:7">
      <c r="B54">
        <f t="shared" si="5"/>
        <v>15</v>
      </c>
      <c r="C54">
        <f t="shared" si="0"/>
        <v>0.26179938779914941</v>
      </c>
      <c r="D54">
        <f t="shared" si="1"/>
        <v>0.91481801437353549</v>
      </c>
      <c r="E54">
        <f t="shared" si="2"/>
        <v>9.2948227986749199</v>
      </c>
      <c r="F54">
        <f t="shared" si="3"/>
        <v>8.9781093920205421</v>
      </c>
      <c r="G54">
        <f t="shared" si="4"/>
        <v>2.4056771611501819</v>
      </c>
    </row>
    <row r="55" spans="2:7">
      <c r="B55">
        <f t="shared" si="5"/>
        <v>16</v>
      </c>
      <c r="C55">
        <f t="shared" si="0"/>
        <v>0.27925268031909273</v>
      </c>
      <c r="D55">
        <f t="shared" si="1"/>
        <v>0.90683284920329643</v>
      </c>
      <c r="E55">
        <f t="shared" si="2"/>
        <v>9.3766688581121471</v>
      </c>
      <c r="F55">
        <f t="shared" si="3"/>
        <v>9.0134326088009029</v>
      </c>
      <c r="G55">
        <f t="shared" si="4"/>
        <v>2.5845602104216332</v>
      </c>
    </row>
    <row r="56" spans="2:7">
      <c r="B56">
        <f t="shared" si="5"/>
        <v>17</v>
      </c>
      <c r="C56">
        <f t="shared" si="0"/>
        <v>0.29670597283903605</v>
      </c>
      <c r="D56">
        <f t="shared" si="1"/>
        <v>0.89857145396250271</v>
      </c>
      <c r="E56">
        <f t="shared" si="2"/>
        <v>9.4628772137607768</v>
      </c>
      <c r="F56">
        <f t="shared" si="3"/>
        <v>9.0493944846136678</v>
      </c>
      <c r="G56">
        <f t="shared" si="4"/>
        <v>2.7666775425691799</v>
      </c>
    </row>
    <row r="57" spans="2:7">
      <c r="B57">
        <f t="shared" si="5"/>
        <v>18</v>
      </c>
      <c r="C57">
        <f t="shared" si="0"/>
        <v>0.31415926535897931</v>
      </c>
      <c r="D57">
        <f t="shared" si="1"/>
        <v>0.89003634515217511</v>
      </c>
      <c r="E57">
        <f t="shared" si="2"/>
        <v>9.5536225941243273</v>
      </c>
      <c r="F57">
        <f t="shared" si="3"/>
        <v>9.0860350223665503</v>
      </c>
      <c r="G57">
        <f t="shared" si="4"/>
        <v>2.9522317394288877</v>
      </c>
    </row>
    <row r="58" spans="2:7">
      <c r="B58">
        <f t="shared" si="5"/>
        <v>19</v>
      </c>
      <c r="C58">
        <f t="shared" si="0"/>
        <v>0.33161255787892258</v>
      </c>
      <c r="D58">
        <f t="shared" si="1"/>
        <v>0.88123012264913847</v>
      </c>
      <c r="E58">
        <f t="shared" si="2"/>
        <v>9.6490929191978534</v>
      </c>
      <c r="F58">
        <f t="shared" si="3"/>
        <v>9.1233965927854079</v>
      </c>
      <c r="G58">
        <f t="shared" si="4"/>
        <v>3.1414373738888632</v>
      </c>
    </row>
    <row r="59" spans="2:7">
      <c r="B59">
        <f t="shared" si="5"/>
        <v>20</v>
      </c>
      <c r="C59">
        <f t="shared" si="0"/>
        <v>0.3490658503988659</v>
      </c>
      <c r="D59">
        <f t="shared" si="1"/>
        <v>0.87215546891407503</v>
      </c>
      <c r="E59">
        <f t="shared" si="2"/>
        <v>9.7494903600442626</v>
      </c>
      <c r="F59">
        <f t="shared" si="3"/>
        <v>9.1615241477569427</v>
      </c>
      <c r="G59">
        <f t="shared" si="4"/>
        <v>3.334522090294564</v>
      </c>
    </row>
    <row r="60" spans="2:7">
      <c r="B60">
        <f t="shared" si="5"/>
        <v>21</v>
      </c>
      <c r="C60">
        <f t="shared" si="0"/>
        <v>0.36651914291880922</v>
      </c>
      <c r="D60">
        <f t="shared" si="1"/>
        <v>0.86286803932430667</v>
      </c>
      <c r="E60">
        <f t="shared" si="2"/>
        <v>9.8544284283564725</v>
      </c>
      <c r="F60">
        <f t="shared" si="3"/>
        <v>9.1999014950311846</v>
      </c>
      <c r="G60">
        <f t="shared" si="4"/>
        <v>3.5315113098110249</v>
      </c>
    </row>
    <row r="61" spans="2:7">
      <c r="B61">
        <f t="shared" si="5"/>
        <v>22</v>
      </c>
      <c r="C61">
        <f t="shared" si="0"/>
        <v>0.38397243543875248</v>
      </c>
      <c r="D61">
        <f t="shared" si="1"/>
        <v>0.85362850064686113</v>
      </c>
      <c r="E61">
        <f t="shared" si="2"/>
        <v>9.9610911891932101</v>
      </c>
      <c r="F61">
        <f t="shared" si="3"/>
        <v>9.2357629244874246</v>
      </c>
      <c r="G61">
        <f t="shared" si="4"/>
        <v>3.7314904370889246</v>
      </c>
    </row>
    <row r="62" spans="2:7">
      <c r="B62">
        <f t="shared" si="5"/>
        <v>23</v>
      </c>
      <c r="C62">
        <f t="shared" si="0"/>
        <v>0.40142572795869574</v>
      </c>
      <c r="D62">
        <f t="shared" si="1"/>
        <v>0.84473049203816175</v>
      </c>
      <c r="E62">
        <f t="shared" si="2"/>
        <v>10.066016814571814</v>
      </c>
      <c r="F62">
        <f t="shared" si="3"/>
        <v>9.2658173327472291</v>
      </c>
      <c r="G62">
        <f t="shared" si="4"/>
        <v>3.9331061093496493</v>
      </c>
    </row>
    <row r="63" spans="2:7">
      <c r="B63">
        <f t="shared" si="5"/>
        <v>24</v>
      </c>
      <c r="C63">
        <f t="shared" si="0"/>
        <v>0.41887902047863906</v>
      </c>
      <c r="D63">
        <f t="shared" si="1"/>
        <v>0.83644253510470334</v>
      </c>
      <c r="E63">
        <f t="shared" si="2"/>
        <v>10.165756737339128</v>
      </c>
      <c r="F63">
        <f t="shared" si="3"/>
        <v>9.2868808908958265</v>
      </c>
      <c r="G63">
        <f t="shared" si="4"/>
        <v>4.1347857696705157</v>
      </c>
    </row>
    <row r="64" spans="2:7">
      <c r="B64">
        <f t="shared" si="5"/>
        <v>25</v>
      </c>
      <c r="C64">
        <f t="shared" si="0"/>
        <v>0.43633231299858238</v>
      </c>
      <c r="D64">
        <f t="shared" si="1"/>
        <v>0.82900462313413048</v>
      </c>
      <c r="E64">
        <f t="shared" si="2"/>
        <v>10.256964918351109</v>
      </c>
      <c r="F64">
        <f t="shared" si="3"/>
        <v>9.2959671768633463</v>
      </c>
      <c r="G64">
        <f t="shared" si="4"/>
        <v>4.334780684528881</v>
      </c>
    </row>
    <row r="65" spans="2:7">
      <c r="B65">
        <f t="shared" si="5"/>
        <v>26</v>
      </c>
      <c r="C65">
        <f t="shared" si="0"/>
        <v>0.4537856055185257</v>
      </c>
      <c r="D65">
        <f t="shared" si="1"/>
        <v>0.82262518276270713</v>
      </c>
      <c r="E65">
        <f t="shared" si="2"/>
        <v>10.336507457844794</v>
      </c>
      <c r="F65">
        <f t="shared" si="3"/>
        <v>9.2903913626378394</v>
      </c>
      <c r="G65">
        <f t="shared" si="4"/>
        <v>4.5312266280892732</v>
      </c>
    </row>
    <row r="66" spans="2:7">
      <c r="B66">
        <f t="shared" si="5"/>
        <v>27</v>
      </c>
      <c r="C66">
        <f t="shared" si="0"/>
        <v>0.47123889803846897</v>
      </c>
      <c r="D66">
        <f t="shared" si="1"/>
        <v>0.81747844248859647</v>
      </c>
      <c r="E66">
        <f t="shared" si="2"/>
        <v>10.401584793786501</v>
      </c>
      <c r="F66">
        <f t="shared" si="3"/>
        <v>9.2678799131622913</v>
      </c>
      <c r="G66">
        <f t="shared" si="4"/>
        <v>4.7222206786144039</v>
      </c>
    </row>
    <row r="67" spans="2:7">
      <c r="B67">
        <f t="shared" si="5"/>
        <v>28</v>
      </c>
      <c r="C67">
        <f t="shared" si="0"/>
        <v>0.48869219055841229</v>
      </c>
      <c r="D67">
        <f t="shared" si="1"/>
        <v>0.8137022378156904</v>
      </c>
      <c r="E67">
        <f t="shared" si="2"/>
        <v>10.449856153109987</v>
      </c>
      <c r="F67">
        <f t="shared" si="3"/>
        <v>9.2266753361105103</v>
      </c>
      <c r="G67">
        <f t="shared" si="4"/>
        <v>4.905910299088303</v>
      </c>
    </row>
    <row r="68" spans="2:7">
      <c r="B68">
        <f t="shared" si="5"/>
        <v>29</v>
      </c>
      <c r="C68">
        <f t="shared" si="0"/>
        <v>0.50614548307835561</v>
      </c>
      <c r="D68">
        <f t="shared" si="1"/>
        <v>0.81139627785913582</v>
      </c>
      <c r="E68">
        <f t="shared" si="2"/>
        <v>10.479554280274691</v>
      </c>
      <c r="F68">
        <f t="shared" si="3"/>
        <v>9.1656246955652509</v>
      </c>
      <c r="G68">
        <f t="shared" si="4"/>
        <v>5.0805887309708488</v>
      </c>
    </row>
    <row r="69" spans="2:7">
      <c r="B69">
        <f t="shared" si="5"/>
        <v>30</v>
      </c>
      <c r="C69">
        <f t="shared" si="0"/>
        <v>0.52359877559829882</v>
      </c>
      <c r="D69">
        <f t="shared" si="1"/>
        <v>0.81062089301585627</v>
      </c>
      <c r="E69">
        <f t="shared" si="2"/>
        <v>10.489578309538258</v>
      </c>
      <c r="F69">
        <f t="shared" si="3"/>
        <v>9.084241291046359</v>
      </c>
      <c r="G69">
        <f t="shared" si="4"/>
        <v>5.2447891547691281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small_deform2</vt:lpstr>
      <vt:lpstr>expected</vt:lpstr>
      <vt:lpstr>Chart1</vt:lpstr>
      <vt:lpstr>small_deform2!small_deform2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2014-08-11T01:47:35Z</dcterms:created>
  <dcterms:modified xsi:type="dcterms:W3CDTF">2014-09-10T02:35:45Z</dcterms:modified>
</cp:coreProperties>
</file>